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tabRatio="872" activeTab="0"/>
  </bookViews>
  <sheets>
    <sheet name="p.1" sheetId="1" r:id="rId1"/>
    <sheet name="p.a" sheetId="2" r:id="rId2"/>
    <sheet name="p.2" sheetId="3" r:id="rId3"/>
    <sheet name="p.3" sheetId="4" r:id="rId4"/>
    <sheet name="1.3" sheetId="5" r:id="rId5"/>
    <sheet name="1.6" sheetId="6" r:id="rId6"/>
    <sheet name="1.9" sheetId="7" r:id="rId7"/>
    <sheet name="1.12" sheetId="8" r:id="rId8"/>
    <sheet name="1.15" sheetId="9" r:id="rId9"/>
    <sheet name="1.16" sheetId="10" r:id="rId10"/>
    <sheet name="1.19" sheetId="11" r:id="rId11"/>
    <sheet name="1.20" sheetId="12" r:id="rId12"/>
    <sheet name="2.2" sheetId="13" r:id="rId13"/>
    <sheet name="2.4" sheetId="14" r:id="rId14"/>
    <sheet name="2.15" sheetId="15" r:id="rId15"/>
    <sheet name="2.c" sheetId="16" r:id="rId16"/>
    <sheet name="3.1" sheetId="17" r:id="rId17"/>
    <sheet name="3.4" sheetId="18" r:id="rId18"/>
    <sheet name="3.7" sheetId="19" r:id="rId19"/>
    <sheet name="4.b" sheetId="20" r:id="rId20"/>
    <sheet name="5.1" sheetId="21" r:id="rId21"/>
    <sheet name="5.6" sheetId="22" r:id="rId22"/>
    <sheet name="6.1" sheetId="23" r:id="rId23"/>
    <sheet name="6.15" sheetId="24" r:id="rId24"/>
    <sheet name="6.20" sheetId="25" r:id="rId25"/>
    <sheet name="6.c" sheetId="26" r:id="rId26"/>
    <sheet name="6.d" sheetId="27" r:id="rId27"/>
    <sheet name="7.1" sheetId="28" r:id="rId28"/>
    <sheet name="7.4" sheetId="29" r:id="rId29"/>
    <sheet name="7.12" sheetId="30" r:id="rId30"/>
    <sheet name="7.14" sheetId="31" r:id="rId31"/>
    <sheet name="7.22" sheetId="32" r:id="rId32"/>
    <sheet name="7.32" sheetId="33" r:id="rId33"/>
    <sheet name="8.1" sheetId="34" r:id="rId34"/>
    <sheet name="8.3" sheetId="35" r:id="rId35"/>
    <sheet name="8.10" sheetId="36" r:id="rId36"/>
    <sheet name="10.1" sheetId="37" r:id="rId37"/>
    <sheet name="10.4" sheetId="38" r:id="rId38"/>
    <sheet name="10.5" sheetId="39" r:id="rId39"/>
    <sheet name="10.18" sheetId="40" r:id="rId40"/>
    <sheet name="10.19" sheetId="41" r:id="rId41"/>
    <sheet name="11.6" sheetId="42" r:id="rId42"/>
    <sheet name="11.7" sheetId="43" r:id="rId43"/>
    <sheet name="11.9" sheetId="44" r:id="rId44"/>
    <sheet name="11.19" sheetId="45" r:id="rId45"/>
    <sheet name="11.20" sheetId="46" r:id="rId46"/>
    <sheet name="11.21" sheetId="47" r:id="rId47"/>
    <sheet name="11.22" sheetId="48" r:id="rId48"/>
    <sheet name="11.a" sheetId="49" r:id="rId49"/>
  </sheets>
  <externalReferences>
    <externalReference r:id="rId52"/>
  </externalReferences>
  <definedNames>
    <definedName name="BYPATINFORMED2">#REF!</definedName>
    <definedName name="DECLINE2">#REF!</definedName>
    <definedName name="KM_plot_for_decline">#REF!</definedName>
    <definedName name="MEDUNFIT">#REF!</definedName>
    <definedName name="MEDUNFIT2">#REF!</definedName>
    <definedName name="OTHER">#REF!</definedName>
    <definedName name="OTHER2">#REF!</definedName>
    <definedName name="PHYSUNFIT">#REF!</definedName>
    <definedName name="PHYUNFIT2">#REF!</definedName>
    <definedName name="UNASSESSED">#REF!</definedName>
    <definedName name="UNASSESSED2">#REF!</definedName>
    <definedName name="UNSUTAGE">#REF!</definedName>
    <definedName name="UNSUTAGE2">#REF!</definedName>
  </definedNames>
  <calcPr fullCalcOnLoad="1"/>
</workbook>
</file>

<file path=xl/sharedStrings.xml><?xml version="1.0" encoding="utf-8"?>
<sst xmlns="http://schemas.openxmlformats.org/spreadsheetml/2006/main" count="1462" uniqueCount="624">
  <si>
    <t>Table p.a</t>
  </si>
  <si>
    <t>Incidence (A)</t>
  </si>
  <si>
    <t>December 31 Point Prevalence</t>
  </si>
  <si>
    <t>Kidney transplants</t>
  </si>
  <si>
    <t>Waiting List</t>
  </si>
  <si>
    <t>Medicare &amp; non-medicare spending</t>
  </si>
  <si>
    <t>Adj.</t>
  </si>
  <si>
    <t>Deceased</t>
  </si>
  <si>
    <t>Living</t>
  </si>
  <si>
    <t>ESRD</t>
  </si>
  <si>
    <t>Count</t>
  </si>
  <si>
    <t>%</t>
  </si>
  <si>
    <t>Rate (B)</t>
  </si>
  <si>
    <t xml:space="preserve">Dialysis (C) </t>
  </si>
  <si>
    <t xml:space="preserve">Tx (C) </t>
  </si>
  <si>
    <t>donor</t>
  </si>
  <si>
    <t>deaths</t>
  </si>
  <si>
    <t>Median time on list (yrs)</t>
  </si>
  <si>
    <t>(billions of dollars)</t>
  </si>
  <si>
    <t>0-19</t>
  </si>
  <si>
    <t>Age</t>
  </si>
  <si>
    <t>0-17</t>
  </si>
  <si>
    <t>SAF paid claims (Part A &amp; B)</t>
  </si>
  <si>
    <t>20-44</t>
  </si>
  <si>
    <t>18-34</t>
  </si>
  <si>
    <t>2% incurred but not reported</t>
  </si>
  <si>
    <t>45-64</t>
  </si>
  <si>
    <t>35-49</t>
  </si>
  <si>
    <t>HMO-Medicare risk</t>
  </si>
  <si>
    <t>65-74</t>
  </si>
  <si>
    <t>50-64</t>
  </si>
  <si>
    <t>Organ acquisition</t>
  </si>
  <si>
    <t>75+</t>
  </si>
  <si>
    <t>65+</t>
  </si>
  <si>
    <t>Total Medicare costs</t>
  </si>
  <si>
    <t>Unknown</t>
  </si>
  <si>
    <t>Gender</t>
  </si>
  <si>
    <t>Male</t>
  </si>
  <si>
    <t>White</t>
  </si>
  <si>
    <t>Female</t>
  </si>
  <si>
    <t>African American</t>
  </si>
  <si>
    <t>Race</t>
  </si>
  <si>
    <t>EGHP (MSP)</t>
  </si>
  <si>
    <t>Native American</t>
  </si>
  <si>
    <t>Patient obligations</t>
  </si>
  <si>
    <t>Asian/Pacific Islander</t>
  </si>
  <si>
    <t>Non-Medicare patients</t>
  </si>
  <si>
    <t>Other/unknown</t>
  </si>
  <si>
    <t>Total non-Medicare costs</t>
  </si>
  <si>
    <t>Hispanic</t>
  </si>
  <si>
    <t>Total ESRD costs (billions)</t>
  </si>
  <si>
    <t>Non-Hispanic</t>
  </si>
  <si>
    <t>Ethnicity</t>
  </si>
  <si>
    <t>Change in Medicare spending</t>
  </si>
  <si>
    <t>Diabetes</t>
  </si>
  <si>
    <t>Total</t>
  </si>
  <si>
    <t>Unknown gender</t>
  </si>
  <si>
    <t>Hypertension</t>
  </si>
  <si>
    <t>Per patient year</t>
  </si>
  <si>
    <t>Glomerulonephritis</t>
  </si>
  <si>
    <t xml:space="preserve">Adjusted for inflation </t>
  </si>
  <si>
    <t>-2.3%   to   -3.8%</t>
  </si>
  <si>
    <t>Cystic kidney disease</t>
  </si>
  <si>
    <t>Urologic disease</t>
  </si>
  <si>
    <t>Other known cause</t>
  </si>
  <si>
    <t>Hemodialysis</t>
  </si>
  <si>
    <t>Unknown cause</t>
  </si>
  <si>
    <t>Peritoneal dialysis</t>
  </si>
  <si>
    <t>Missing cause</t>
  </si>
  <si>
    <t>Transplant</t>
  </si>
  <si>
    <t>Blood Type</t>
  </si>
  <si>
    <t>A</t>
  </si>
  <si>
    <t>B</t>
  </si>
  <si>
    <t>All</t>
  </si>
  <si>
    <t>AB</t>
  </si>
  <si>
    <t>Unadjusted rate (E)</t>
  </si>
  <si>
    <t>Total transplants (H)</t>
  </si>
  <si>
    <t>O</t>
  </si>
  <si>
    <t>1-9</t>
  </si>
  <si>
    <t>10-79</t>
  </si>
  <si>
    <t>80+</t>
  </si>
  <si>
    <t>New listings in 2009</t>
  </si>
  <si>
    <t>N (as of 12/31/2009)</t>
  </si>
  <si>
    <t>Medicare spending for ESRD in 2009</t>
  </si>
  <si>
    <t>Non-Medicare spending for ESRD, 2009</t>
  </si>
  <si>
    <t>from 2008 to 2009</t>
  </si>
  <si>
    <t>Medicare spending per patient year, 2009</t>
  </si>
  <si>
    <t>Primary cause of disease</t>
  </si>
  <si>
    <t>Panel-reactive antibody</t>
  </si>
  <si>
    <t xml:space="preserve">        .</t>
  </si>
  <si>
    <t xml:space="preserve">        *</t>
  </si>
  <si>
    <t>.</t>
  </si>
  <si>
    <t>-0.4</t>
  </si>
  <si>
    <t>-0.1%   to   -3.5%</t>
  </si>
  <si>
    <t>affected by the lack of Part D costs for 2009</t>
  </si>
  <si>
    <t>6/20/2011 - JE</t>
  </si>
  <si>
    <t>Please note that change in spending is</t>
  </si>
  <si>
    <t>Part D n/a - JE</t>
  </si>
  <si>
    <t>Figure p.2</t>
  </si>
  <si>
    <t>Counts of new &amp; returning dialysis patients</t>
  </si>
  <si>
    <t>Patients returning</t>
  </si>
  <si>
    <t>Patients restarting</t>
  </si>
  <si>
    <t>Total patients starting</t>
  </si>
  <si>
    <t>New patients</t>
  </si>
  <si>
    <t>% change</t>
  </si>
  <si>
    <t>from transplant</t>
  </si>
  <si>
    <t>dialysis</t>
  </si>
  <si>
    <t>or restarting dialysis</t>
  </si>
  <si>
    <t>Figure p.3</t>
  </si>
  <si>
    <t>Patient counts, by modality</t>
  </si>
  <si>
    <t>Prevalent</t>
  </si>
  <si>
    <t>Incident</t>
  </si>
  <si>
    <t>transplant</t>
  </si>
  <si>
    <t xml:space="preserve"> </t>
  </si>
  <si>
    <t>Figure p.1</t>
  </si>
  <si>
    <t>Costs (billions)</t>
  </si>
  <si>
    <t>Populations</t>
  </si>
  <si>
    <t>within year</t>
  </si>
  <si>
    <t>populations</t>
  </si>
  <si>
    <t>costs</t>
  </si>
  <si>
    <t>ALL</t>
  </si>
  <si>
    <t>ALL DM</t>
  </si>
  <si>
    <t>ALL CHF</t>
  </si>
  <si>
    <t>ALL CKD</t>
  </si>
  <si>
    <t>ALL ESRD</t>
  </si>
  <si>
    <t>DM/CHF</t>
  </si>
  <si>
    <t>DM/CKD</t>
  </si>
  <si>
    <t>CHF/CKD</t>
  </si>
  <si>
    <t>DM/ESRD</t>
  </si>
  <si>
    <t>CHF/ESRD</t>
  </si>
  <si>
    <t>DM/CHF/CKD</t>
  </si>
  <si>
    <t>DM/CHF/ESRD</t>
  </si>
  <si>
    <t>exclusive categories</t>
  </si>
  <si>
    <t>DM only</t>
  </si>
  <si>
    <t>CHF only</t>
  </si>
  <si>
    <t>CKD only</t>
  </si>
  <si>
    <t>ESRD only</t>
  </si>
  <si>
    <t>DM/CHF only</t>
  </si>
  <si>
    <t>DM/CKD only</t>
  </si>
  <si>
    <t>DM/ESRD only</t>
  </si>
  <si>
    <t>CHF/CKD only</t>
  </si>
  <si>
    <t>CHF/ESRD only</t>
  </si>
  <si>
    <t>none</t>
  </si>
  <si>
    <t>p.1</t>
  </si>
  <si>
    <t>dm %</t>
  </si>
  <si>
    <t>CHF %</t>
  </si>
  <si>
    <t>CKD %</t>
  </si>
  <si>
    <t>ESRD %</t>
  </si>
  <si>
    <t>Mean</t>
  </si>
  <si>
    <t>Standard deviation</t>
  </si>
  <si>
    <t>Distribution of general (fee-for-service) Medicare patients &amp; costs for CKD, CHF, diabetes, &amp; ESRD, 1999 &amp; 2009</t>
  </si>
  <si>
    <t>Medicare 1999</t>
  </si>
  <si>
    <t>Medicare 2009</t>
  </si>
  <si>
    <t xml:space="preserve">  </t>
  </si>
  <si>
    <t xml:space="preserve">                            </t>
  </si>
  <si>
    <t>*</t>
  </si>
  <si>
    <t>Figure 1.3</t>
  </si>
  <si>
    <t>Adjusted incident rates of ESRD &amp; annual percent change</t>
  </si>
  <si>
    <t>Rate</t>
  </si>
  <si>
    <t>Counts</t>
  </si>
  <si>
    <t>Rates</t>
  </si>
  <si>
    <t>Cystic kidney</t>
  </si>
  <si>
    <t>Figure 1.9</t>
  </si>
  <si>
    <t>Adjusted prevalent rates of ESRD &amp; annual percent change</t>
  </si>
  <si>
    <t>Figure 1.15</t>
  </si>
  <si>
    <t>Incident patient distribution, by first modality &amp; payor</t>
  </si>
  <si>
    <t>Medicare</t>
  </si>
  <si>
    <t>Other/unk</t>
  </si>
  <si>
    <t># in cohort</t>
  </si>
  <si>
    <t>Medicaid</t>
  </si>
  <si>
    <t>HMO</t>
  </si>
  <si>
    <t>Secondary</t>
  </si>
  <si>
    <t>2009</t>
  </si>
  <si>
    <t>Peritoneal Dialysis</t>
  </si>
  <si>
    <t xml:space="preserve">Medicare </t>
  </si>
  <si>
    <t xml:space="preserve">   .</t>
  </si>
  <si>
    <t>2005</t>
  </si>
  <si>
    <t>2006</t>
  </si>
  <si>
    <t>2008</t>
  </si>
  <si>
    <t>Figure 1.16</t>
  </si>
  <si>
    <t>Prevalent patient distribution, by modality &amp; payor</t>
  </si>
  <si>
    <t>Figure 1.19</t>
  </si>
  <si>
    <t>Access use at first outpatient hemodialysis, by pre-ESRD nephrology care, 2009</t>
  </si>
  <si>
    <t xml:space="preserve">Catheter with </t>
  </si>
  <si>
    <t>AVF</t>
  </si>
  <si>
    <t>AV graft</t>
  </si>
  <si>
    <t>maturing fistula</t>
  </si>
  <si>
    <t>maturing graft</t>
  </si>
  <si>
    <t>Catheter Only</t>
  </si>
  <si>
    <t>No nephrologist</t>
  </si>
  <si>
    <t>Nephrologist 0-12 mos</t>
  </si>
  <si>
    <t>Nephrologist &gt;12 mos</t>
  </si>
  <si>
    <t>Any nephrologist</t>
  </si>
  <si>
    <t>No Nephrologist</t>
  </si>
  <si>
    <t>Figure 1.20</t>
  </si>
  <si>
    <t>Mean hemoglobin at initiation, by pre-ESRD ESA treatment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</si>
  <si>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</si>
  <si>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</si>
  <si>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</si>
  <si>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</si>
  <si>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</si>
  <si>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</si>
  <si>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</si>
  <si>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</si>
  <si>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</si>
  <si>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</si>
  <si>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</si>
  <si>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</si>
  <si>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</si>
  <si>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</si>
  <si>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</si>
  <si>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</si>
  <si>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Month</t>
  </si>
  <si>
    <t>&lt;9</t>
  </si>
  <si>
    <t>9-&lt;10</t>
  </si>
  <si>
    <t>10-&lt;11</t>
  </si>
  <si>
    <t>11-12</t>
  </si>
  <si>
    <t>&gt;12-&lt;13</t>
  </si>
  <si>
    <t>13+</t>
  </si>
  <si>
    <t>HB</t>
  </si>
  <si>
    <t>2007</t>
  </si>
  <si>
    <t>Figure 2.4</t>
  </si>
  <si>
    <t>Months</t>
  </si>
  <si>
    <t>after initiation</t>
  </si>
  <si>
    <t>Figure 2.15</t>
  </si>
  <si>
    <t>Dialysis</t>
  </si>
  <si>
    <t>Asian</t>
  </si>
  <si>
    <t>Other</t>
  </si>
  <si>
    <t>LIS</t>
  </si>
  <si>
    <t>No LIS</t>
  </si>
  <si>
    <t>Figure 3.1</t>
  </si>
  <si>
    <t>Change in adjusted all-cause &amp; cause-specific hospitalization rates, by modality</t>
  </si>
  <si>
    <t>All ESRD</t>
  </si>
  <si>
    <t>All-cause</t>
  </si>
  <si>
    <t>CV</t>
  </si>
  <si>
    <t>Infection</t>
  </si>
  <si>
    <t>Vascular access</t>
  </si>
  <si>
    <t>rate</t>
  </si>
  <si>
    <t>%chg</t>
  </si>
  <si>
    <t>% chg</t>
  </si>
  <si>
    <t>2004</t>
  </si>
  <si>
    <t>CVD</t>
  </si>
  <si>
    <t>VA</t>
  </si>
  <si>
    <t>1993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</si>
  <si>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</si>
  <si>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Dialysis access</t>
  </si>
  <si>
    <t>HD</t>
  </si>
  <si>
    <t>PD</t>
  </si>
  <si>
    <t>Tx</t>
  </si>
  <si>
    <t>Figure 3.4</t>
  </si>
  <si>
    <t>*n= number of live discharges from January 1 to December 1 in 2009</t>
  </si>
  <si>
    <t>All-cause index hosp (*n=  365,348)</t>
  </si>
  <si>
    <t>Cardiovascular index hosp (*n=  107,157)</t>
  </si>
  <si>
    <t>Infectious index hosp  (*n= 87,380 )</t>
  </si>
  <si>
    <t>Index hosp for VA infection  (*n=  21,609)</t>
  </si>
  <si>
    <t>No rehosp &amp; died</t>
  </si>
  <si>
    <t>Rehosp &amp; died</t>
  </si>
  <si>
    <t>Rehosp &amp; alive</t>
  </si>
  <si>
    <t>Rehosp-CV</t>
  </si>
  <si>
    <t xml:space="preserve">Rehosp-VA inf. </t>
  </si>
  <si>
    <t>Rehosp-inf. (non-VA)</t>
  </si>
  <si>
    <t>Rehosp-other</t>
  </si>
  <si>
    <t>Figure 3.7</t>
  </si>
  <si>
    <t>Adjusted first-year hospital admission rates &amp; days (from day 90) in incident matched dialysis patients</t>
  </si>
  <si>
    <t>Admits/ pt year</t>
  </si>
  <si>
    <t>Days/pt year</t>
  </si>
  <si>
    <t>All HD</t>
  </si>
  <si>
    <t>HD matched to PD</t>
  </si>
  <si>
    <t>Table 4.b</t>
  </si>
  <si>
    <t>Cardiovascular disease &amp; pharmacological interventions (row percent), by diagnosis and modality, 2008</t>
  </si>
  <si>
    <t>N</t>
  </si>
  <si>
    <t>ACE-I/ARB</t>
  </si>
  <si>
    <t>Beta blocker</t>
  </si>
  <si>
    <t>Digoxin</t>
  </si>
  <si>
    <t>Spironolactone</t>
  </si>
  <si>
    <t>Eplerenone</t>
  </si>
  <si>
    <t>Clopidogrel</t>
  </si>
  <si>
    <t>Warfarin</t>
  </si>
  <si>
    <t>Cilostazol</t>
  </si>
  <si>
    <t>Pentoxifylline</t>
  </si>
  <si>
    <t>Dipyridamole</t>
  </si>
  <si>
    <t>Statin</t>
  </si>
  <si>
    <t>Amiodarone</t>
  </si>
  <si>
    <t>CHF</t>
  </si>
  <si>
    <t>AMI</t>
  </si>
  <si>
    <t>PAD</t>
  </si>
  <si>
    <t>CVA/TIA</t>
  </si>
  <si>
    <t>AFIB</t>
  </si>
  <si>
    <t>ICD/CRT-D</t>
  </si>
  <si>
    <t>PCI</t>
  </si>
  <si>
    <t>CABG</t>
  </si>
  <si>
    <t>Figure 5.1</t>
  </si>
  <si>
    <t>Adjusted all-cause mortality rates (from day 90), by modality &amp; year of treatment</t>
  </si>
  <si>
    <t>1st yr</t>
  </si>
  <si>
    <t>2nd yr</t>
  </si>
  <si>
    <t>3rd yr</t>
  </si>
  <si>
    <t>4th yr</t>
  </si>
  <si>
    <t>5th yr</t>
  </si>
  <si>
    <t>2003</t>
  </si>
  <si>
    <t>Figure 5.6</t>
  </si>
  <si>
    <t>65-69</t>
  </si>
  <si>
    <t>70-79</t>
  </si>
  <si>
    <t>General Medicare</t>
  </si>
  <si>
    <t>Cancer</t>
  </si>
  <si>
    <t>Figure 6.1</t>
  </si>
  <si>
    <t>Sources of prescription drug coverage in Medicare enrollees, 2008</t>
  </si>
  <si>
    <t>Part D with LIS</t>
  </si>
  <si>
    <t>Part D without LIS</t>
  </si>
  <si>
    <t>Retiree drug subsidy</t>
  </si>
  <si>
    <t>Other creditable coverage</t>
  </si>
  <si>
    <t>No known coverage</t>
  </si>
  <si>
    <t>HTN</t>
  </si>
  <si>
    <t>DM</t>
  </si>
  <si>
    <t>CKD</t>
  </si>
  <si>
    <t>Figure 6.15</t>
  </si>
  <si>
    <t>OOP</t>
  </si>
  <si>
    <t>total</t>
  </si>
  <si>
    <t>Figure 6.20</t>
  </si>
  <si>
    <t>Initial coverage period</t>
  </si>
  <si>
    <t>Coverage gap</t>
  </si>
  <si>
    <t>Catastrophic coverage</t>
  </si>
  <si>
    <t>Table 6.c</t>
  </si>
  <si>
    <t>Generic name</t>
  </si>
  <si>
    <t>#Claims(total days supply)</t>
  </si>
  <si>
    <t>TotalCost</t>
  </si>
  <si>
    <t>Metoprolol</t>
  </si>
  <si>
    <t>Cinacalcet</t>
  </si>
  <si>
    <t>Insulin</t>
  </si>
  <si>
    <t>Calciumacetate</t>
  </si>
  <si>
    <t>Amlodipine</t>
  </si>
  <si>
    <t>Lisinopril</t>
  </si>
  <si>
    <t>Atorvastatin</t>
  </si>
  <si>
    <t>Clonidine</t>
  </si>
  <si>
    <t>Esomeprazole</t>
  </si>
  <si>
    <t>Simvastatin</t>
  </si>
  <si>
    <t>Aminoacids8%</t>
  </si>
  <si>
    <t>Levothyroxine</t>
  </si>
  <si>
    <t>Pantoprazole</t>
  </si>
  <si>
    <t>Furosemide</t>
  </si>
  <si>
    <t>Lansoprazole</t>
  </si>
  <si>
    <t>Carvedilol</t>
  </si>
  <si>
    <t>Nifedipine</t>
  </si>
  <si>
    <t>Omeprazole</t>
  </si>
  <si>
    <t>Pioglitazone</t>
  </si>
  <si>
    <t>Valsartan</t>
  </si>
  <si>
    <t>Hydrocodone/acetaminophen</t>
  </si>
  <si>
    <t>Gabapentin</t>
  </si>
  <si>
    <t>Oxycodone</t>
  </si>
  <si>
    <t>Hydralazine</t>
  </si>
  <si>
    <t>Doxercalciferol</t>
  </si>
  <si>
    <t>Zolpidem</t>
  </si>
  <si>
    <t>Thalidomide</t>
  </si>
  <si>
    <t>Fluticasone/salmeterol</t>
  </si>
  <si>
    <t>Metoclopramide</t>
  </si>
  <si>
    <t>Table 6.d</t>
  </si>
  <si>
    <t>By Frequency</t>
  </si>
  <si>
    <t>By Net cost</t>
  </si>
  <si>
    <t># Claims (total days supply)</t>
  </si>
  <si>
    <t>Total Cost</t>
  </si>
  <si>
    <t xml:space="preserve">Prednisone </t>
  </si>
  <si>
    <t>Valganciclovir</t>
  </si>
  <si>
    <t xml:space="preserve">Tacrolimus </t>
  </si>
  <si>
    <t xml:space="preserve">Mycophenolate Mofetil </t>
  </si>
  <si>
    <t xml:space="preserve">Insulin </t>
  </si>
  <si>
    <t xml:space="preserve">Furosemide </t>
  </si>
  <si>
    <t>Sulfamethoxazole - Trimethoprim</t>
  </si>
  <si>
    <t xml:space="preserve">Epoetin Alfa </t>
  </si>
  <si>
    <t xml:space="preserve">Simvastatin </t>
  </si>
  <si>
    <t xml:space="preserve">Omeprazole </t>
  </si>
  <si>
    <t xml:space="preserve">Sirolimus </t>
  </si>
  <si>
    <t xml:space="preserve">Lisinopril </t>
  </si>
  <si>
    <t xml:space="preserve">Lansoprazole </t>
  </si>
  <si>
    <t>Cyclosporine</t>
  </si>
  <si>
    <t xml:space="preserve">Nifedipine </t>
  </si>
  <si>
    <t xml:space="preserve">Pantoprazole </t>
  </si>
  <si>
    <t xml:space="preserve">Levothyroxine </t>
  </si>
  <si>
    <t xml:space="preserve">Atenolol </t>
  </si>
  <si>
    <t>Darbepoetin Alfa</t>
  </si>
  <si>
    <t xml:space="preserve">Calcitriol </t>
  </si>
  <si>
    <t xml:space="preserve">Mycophenolate Sodium </t>
  </si>
  <si>
    <t xml:space="preserve">Allopurinol </t>
  </si>
  <si>
    <t xml:space="preserve">Warfarin </t>
  </si>
  <si>
    <t xml:space="preserve">Tamsulosin Hcl </t>
  </si>
  <si>
    <t xml:space="preserve">Esomeprazole </t>
  </si>
  <si>
    <t xml:space="preserve">Famotidine </t>
  </si>
  <si>
    <t xml:space="preserve">Oxycodone </t>
  </si>
  <si>
    <t xml:space="preserve">Alendronate sodium </t>
  </si>
  <si>
    <t xml:space="preserve">Potassium chloride </t>
  </si>
  <si>
    <t xml:space="preserve">Amlodipine </t>
  </si>
  <si>
    <t xml:space="preserve">Clopidogrel </t>
  </si>
  <si>
    <t xml:space="preserve">Ezetimibe </t>
  </si>
  <si>
    <t>Ranitidine</t>
  </si>
  <si>
    <t xml:space="preserve">Losartan </t>
  </si>
  <si>
    <t>Figure 7.1</t>
  </si>
  <si>
    <t>Kidney wait list</t>
  </si>
  <si>
    <t>First listings</t>
  </si>
  <si>
    <t>Patients w/prior transplant</t>
  </si>
  <si>
    <t>Transplant counts</t>
  </si>
  <si>
    <t>Incident rate</t>
  </si>
  <si>
    <t>Transplant rate</t>
  </si>
  <si>
    <t>Median wait time</t>
  </si>
  <si>
    <t>Deceased donor</t>
  </si>
  <si>
    <t>Living donor</t>
  </si>
  <si>
    <t>Figure 7.4</t>
  </si>
  <si>
    <t>Outcomes for wait-listed adult patients within three years of listing, by blood type</t>
  </si>
  <si>
    <t>Deceased donor transplants</t>
  </si>
  <si>
    <t>Living donor transplants</t>
  </si>
  <si>
    <t>Death on wait list</t>
  </si>
  <si>
    <t xml:space="preserve">AB </t>
  </si>
  <si>
    <t>Figure 7.12</t>
  </si>
  <si>
    <t>Af Am</t>
  </si>
  <si>
    <t>GN</t>
  </si>
  <si>
    <t>Figure 7.14</t>
  </si>
  <si>
    <t>Figure 7.22</t>
  </si>
  <si>
    <t xml:space="preserve">Cardiovascular </t>
  </si>
  <si>
    <t xml:space="preserve">Infectious </t>
  </si>
  <si>
    <t>hospitalization</t>
  </si>
  <si>
    <t>Diagnosis</t>
  </si>
  <si>
    <t>Year 1</t>
  </si>
  <si>
    <t>Year 2</t>
  </si>
  <si>
    <t xml:space="preserve">CHF </t>
  </si>
  <si>
    <t xml:space="preserve">UTI </t>
  </si>
  <si>
    <t xml:space="preserve">Hypertension </t>
  </si>
  <si>
    <t xml:space="preserve">Post-op infection </t>
  </si>
  <si>
    <t xml:space="preserve">Venous thrombosis/embolism </t>
  </si>
  <si>
    <t xml:space="preserve">Septicemia </t>
  </si>
  <si>
    <t xml:space="preserve">Atrial fibrillation </t>
  </si>
  <si>
    <t xml:space="preserve">Pneumonia </t>
  </si>
  <si>
    <t xml:space="preserve">Coronary atherosclerosis </t>
  </si>
  <si>
    <t xml:space="preserve">Resp, not pneumonia </t>
  </si>
  <si>
    <t xml:space="preserve">CVA/TIA </t>
  </si>
  <si>
    <t xml:space="preserve">CMV </t>
  </si>
  <si>
    <t xml:space="preserve">AMI </t>
  </si>
  <si>
    <t xml:space="preserve">Cellulitis </t>
  </si>
  <si>
    <t xml:space="preserve">Lymphocele </t>
  </si>
  <si>
    <t xml:space="preserve">Kidney infection </t>
  </si>
  <si>
    <t xml:space="preserve">Hypotension </t>
  </si>
  <si>
    <t xml:space="preserve">Vascular access </t>
  </si>
  <si>
    <t xml:space="preserve">Atherosclerosis of extremities </t>
  </si>
  <si>
    <t xml:space="preserve">Osteomyelitis </t>
  </si>
  <si>
    <t>Figure 7.32</t>
  </si>
  <si>
    <t>Flu vaccination</t>
  </si>
  <si>
    <t>Lipid screening</t>
  </si>
  <si>
    <t>CBC</t>
  </si>
  <si>
    <t>60-64</t>
  </si>
  <si>
    <t>Figure 8.1</t>
  </si>
  <si>
    <t>Sec GN</t>
  </si>
  <si>
    <t>Figure 8.3</t>
  </si>
  <si>
    <t>0-4</t>
  </si>
  <si>
    <t>5-9</t>
  </si>
  <si>
    <t>10-14</t>
  </si>
  <si>
    <t>15-19</t>
  </si>
  <si>
    <t>Figure 8.10</t>
  </si>
  <si>
    <t>0-&lt;1</t>
  </si>
  <si>
    <t>1-&lt;3</t>
  </si>
  <si>
    <t>3-&lt;6</t>
  </si>
  <si>
    <t>6-&lt;9</t>
  </si>
  <si>
    <t>9-&lt;12</t>
  </si>
  <si>
    <t>Figure 10.1</t>
  </si>
  <si>
    <t>Distribution of patients, by unit affiliation, 2009</t>
  </si>
  <si>
    <t>All units</t>
  </si>
  <si>
    <t>#units</t>
  </si>
  <si>
    <t># pts</t>
  </si>
  <si>
    <t>LDOs (&gt;=200)</t>
  </si>
  <si>
    <t>SDOs (&lt;200 units)</t>
  </si>
  <si>
    <t>LDO</t>
  </si>
  <si>
    <t>DaVita</t>
  </si>
  <si>
    <t>American Renal Associates</t>
  </si>
  <si>
    <t>SDO</t>
  </si>
  <si>
    <t>DCI</t>
  </si>
  <si>
    <t>Innovative Dialysis Systems</t>
  </si>
  <si>
    <t>Hospital-based</t>
  </si>
  <si>
    <t>Fresenius</t>
  </si>
  <si>
    <t>Liberty Dialysis</t>
  </si>
  <si>
    <t>Independent</t>
  </si>
  <si>
    <t>National Renal Institutes</t>
  </si>
  <si>
    <t>Dialysis Corporation of America</t>
  </si>
  <si>
    <t>Renal Research Institute</t>
  </si>
  <si>
    <t>Satellite Healthcare</t>
  </si>
  <si>
    <t>Renal Advanatage Inc.</t>
  </si>
  <si>
    <t>US Renal Care</t>
  </si>
  <si>
    <t>Figure 10.4</t>
  </si>
  <si>
    <t>Cohort</t>
  </si>
  <si>
    <t>1 year</t>
  </si>
  <si>
    <t>2 years</t>
  </si>
  <si>
    <t>3-4 years</t>
  </si>
  <si>
    <t>5+ years</t>
  </si>
  <si>
    <t>F</t>
  </si>
  <si>
    <t>DV</t>
  </si>
  <si>
    <t>Ind</t>
  </si>
  <si>
    <t>Figure 10.5</t>
  </si>
  <si>
    <t>Distribution of prevalent, EPO-treated dialysis patients, by hemoglobin level &amp; unit affiliation, 2009</t>
  </si>
  <si>
    <t>&lt;10</t>
  </si>
  <si>
    <t>10-&lt;12</t>
  </si>
  <si>
    <t>12-&lt;13</t>
  </si>
  <si>
    <t>IND</t>
  </si>
  <si>
    <t>ESAs</t>
  </si>
  <si>
    <t>IV iron</t>
  </si>
  <si>
    <t>Figure 10.18</t>
  </si>
  <si>
    <t>All-cause standardized hospitalization &amp; mortality ratios by unit affiliation, 2009</t>
  </si>
  <si>
    <t>Hospitalization</t>
  </si>
  <si>
    <t>UCI</t>
  </si>
  <si>
    <t>LCI</t>
  </si>
  <si>
    <t>Mortality</t>
  </si>
  <si>
    <t>Figure 10.19</t>
  </si>
  <si>
    <t>All-cause standardized hospitalization &amp; mortality ratios in large dialysis organizations, 2009</t>
  </si>
  <si>
    <t>Figure 11.6</t>
  </si>
  <si>
    <t>Total Medicare ESRD expenditures, by modality</t>
  </si>
  <si>
    <t>TX</t>
  </si>
  <si>
    <t>Figure 11.7</t>
  </si>
  <si>
    <t>Total Medicare expenditures per person per year, by modality</t>
  </si>
  <si>
    <t xml:space="preserve">Tx </t>
  </si>
  <si>
    <t>Figure 11.9</t>
  </si>
  <si>
    <t>Total Medicare spending for injectables</t>
  </si>
  <si>
    <t>IV vitamin D</t>
  </si>
  <si>
    <t>Other injectables</t>
  </si>
  <si>
    <t>Figure 11.19</t>
  </si>
  <si>
    <t>Total per person per year outpatient expenditures, by dialysis modality &amp; race, 2009</t>
  </si>
  <si>
    <t>African Am</t>
  </si>
  <si>
    <t>All dialysis</t>
  </si>
  <si>
    <t>All PD</t>
  </si>
  <si>
    <t>Figure 11.21</t>
  </si>
  <si>
    <t>Per person per year expenditures for ESAs, by dialysis modality &amp; race, 2009</t>
  </si>
  <si>
    <t>Figure 11.22</t>
  </si>
  <si>
    <t>Per person per year expenditures for IV vitamin D, by dialysis modality &amp; race, 2009</t>
  </si>
  <si>
    <t>Table 11.a</t>
  </si>
  <si>
    <t>By Cost</t>
  </si>
  <si>
    <t>Total days supply</t>
  </si>
  <si>
    <t>METOPROLOL</t>
  </si>
  <si>
    <t xml:space="preserve">SEVELAMER HCL </t>
  </si>
  <si>
    <t>INSULIN</t>
  </si>
  <si>
    <t xml:space="preserve">CINACALCET HCL </t>
  </si>
  <si>
    <t xml:space="preserve">AMLODIPINE BESYLATE </t>
  </si>
  <si>
    <t xml:space="preserve">CALCIUM ACETATE </t>
  </si>
  <si>
    <t xml:space="preserve">LISINOPRIL </t>
  </si>
  <si>
    <t xml:space="preserve">LANTHANUM CARBONATE </t>
  </si>
  <si>
    <t xml:space="preserve">CLOPIDOGREL BISULFATE </t>
  </si>
  <si>
    <t xml:space="preserve">SIMVASTATIN </t>
  </si>
  <si>
    <t>VALGANCICLOVIR HCL</t>
  </si>
  <si>
    <t xml:space="preserve">CLONIDINE HCL </t>
  </si>
  <si>
    <t xml:space="preserve">ATORVASTATIN CALCIUM </t>
  </si>
  <si>
    <t xml:space="preserve">FUROSEMIDE </t>
  </si>
  <si>
    <t>ESOMEPRAZOL</t>
  </si>
  <si>
    <t xml:space="preserve">TACROLIMUS </t>
  </si>
  <si>
    <t xml:space="preserve">LEVOTHYROXINE SODIUM </t>
  </si>
  <si>
    <t xml:space="preserve">MYCOPHENOLATE MOFETIL </t>
  </si>
  <si>
    <t xml:space="preserve">PANTOPRAZOLE SODIUM </t>
  </si>
  <si>
    <t xml:space="preserve">OMEPRAZOLE </t>
  </si>
  <si>
    <t xml:space="preserve">LANSOPRAZOLE </t>
  </si>
  <si>
    <t xml:space="preserve">AMINO ACIDS 8% </t>
  </si>
  <si>
    <t xml:space="preserve">CARVEDILOL </t>
  </si>
  <si>
    <t xml:space="preserve">NIFEDIPINE </t>
  </si>
  <si>
    <t xml:space="preserve">PREDNISONE </t>
  </si>
  <si>
    <t xml:space="preserve">PIOGLITAZONE HCL </t>
  </si>
  <si>
    <t xml:space="preserve">WARFARIN SODIUM </t>
  </si>
  <si>
    <t xml:space="preserve">SEVELAMER CARBONATE </t>
  </si>
  <si>
    <t xml:space="preserve">HYDROCODONE /ACETAMINOPHEN </t>
  </si>
  <si>
    <t xml:space="preserve">VALSARTAN </t>
  </si>
  <si>
    <t xml:space="preserve">GABAPENTIN </t>
  </si>
  <si>
    <t xml:space="preserve">EPOETIN ALFA </t>
  </si>
  <si>
    <t xml:space="preserve">ISOSORBIDE MONONITRATE </t>
  </si>
  <si>
    <t xml:space="preserve">OXYCODONE HCL </t>
  </si>
  <si>
    <t xml:space="preserve">ATENOLOL </t>
  </si>
  <si>
    <t xml:space="preserve">ESOMEPRAZOLE </t>
  </si>
  <si>
    <t xml:space="preserve">METOPROLOL </t>
  </si>
  <si>
    <t>ALLOPURINOL</t>
  </si>
  <si>
    <t xml:space="preserve">DOXERCALCIFEROL </t>
  </si>
  <si>
    <t>Summary statistics on reported ESRD therapy in the United States, 
by age, race, ethnicity, gender, &amp; primary diagnosis, 2009</t>
  </si>
  <si>
    <t>Top 25 drugs used by Part D-enrolled dialysis patients, by frequency &amp; net cost, 2008</t>
  </si>
  <si>
    <t>Top 25 drugs used by Part D-enrolled transplant patients, by frequency &amp; net cost, 2008</t>
  </si>
  <si>
    <t>Living donor transplants, by age, gender, race, &amp; primary diagnosis</t>
  </si>
  <si>
    <t>Follow-up care &amp; screening in the first 12 months post-transplant, by age</t>
  </si>
  <si>
    <t>Top 25 drugs used in Part D-enrolled ESRD patients, by frequency &amp; net cost, 2008</t>
  </si>
  <si>
    <t>N's used to calculate table</t>
  </si>
  <si>
    <t>Ns</t>
  </si>
  <si>
    <t>Mean monthly hemoglobin after initiation, by year</t>
  </si>
  <si>
    <t>Cumulative number of medications in Part D-enrolled ESRD patients, by race/ethnicity &amp; low income subsidy (LIS) status, 2008</t>
  </si>
  <si>
    <t>Figure 2.2</t>
  </si>
  <si>
    <t>Patient distribution, by mean monthly hemoglobin, g/dl</t>
  </si>
  <si>
    <t>Cause-specific rehospitalization rates in the 30 days following live hospital discharge, by age, 2009</t>
  </si>
  <si>
    <t>By frequency</t>
  </si>
  <si>
    <t>Bey net cost</t>
  </si>
  <si>
    <t>Sevelamer HCl</t>
  </si>
  <si>
    <t>Calcium acetate</t>
  </si>
  <si>
    <t>Lanthanum carbonate</t>
  </si>
  <si>
    <t>Sevelamer carbonate</t>
  </si>
  <si>
    <t>Quetiapine fumarate</t>
  </si>
  <si>
    <t>Trends in transplantation: unadjusted rates, wait list, &amp; total transplants, patients age 20 &amp; younger</t>
  </si>
  <si>
    <t>Deceased donor transplants, by age, gender, race, &amp; primary diagnosis</t>
  </si>
  <si>
    <t>Primary diagnoses of cardiac &amp; infectious hospitalizations in the 1st &amp; 2nd years post-tx</t>
  </si>
  <si>
    <t>Dialysis unit distribution, by affiliation &amp; time managed (time under chain mangement)</t>
  </si>
  <si>
    <t>Billions</t>
  </si>
  <si>
    <t>Figure 11.20</t>
  </si>
  <si>
    <t>Per person per year expenditures for laboratory tests, by dialysis modality &amp; race, 2009</t>
  </si>
  <si>
    <t>Incident &amp; prevalent counts &amp; rates in the pediatric ESRD population, by primary diagnosis</t>
  </si>
  <si>
    <t>Unadjusted rates of hospitalization for pneumonia, by modality, age, &amp; race, 2006–2009</t>
  </si>
  <si>
    <t>Adjusted all-cause mortality rates in the first months of ESRD (from day one), by age &amp; modality, 2001–2008</t>
  </si>
  <si>
    <t>N Am</t>
  </si>
  <si>
    <t xml:space="preserve">White </t>
  </si>
  <si>
    <t>Incident counts &amp; adjusted rates of ESRD, by race</t>
  </si>
  <si>
    <t>Figure 1.6</t>
  </si>
  <si>
    <t>Prevalent counts &amp; adjusted rates of ESRD, by race</t>
  </si>
  <si>
    <t>Figure 1.12</t>
  </si>
  <si>
    <t>Table 2.c</t>
  </si>
  <si>
    <t>Access events &amp; complications in prevalent dialysis patients (ESRD CPM data; rate per patient year)</t>
  </si>
  <si>
    <t>Catheter</t>
  </si>
  <si>
    <t>AV fistula</t>
  </si>
  <si>
    <t>PD device</t>
  </si>
  <si>
    <t>Events</t>
  </si>
  <si>
    <t>Replace with same type of access</t>
  </si>
  <si>
    <t>Replace with HD catheter</t>
  </si>
  <si>
    <t>-</t>
  </si>
  <si>
    <t>Replace with internal HD device</t>
  </si>
  <si>
    <t>Revision</t>
  </si>
  <si>
    <t>Removal</t>
  </si>
  <si>
    <t>Complications</t>
  </si>
  <si>
    <t>Infection of Access</t>
  </si>
  <si>
    <t>Sepsis</t>
  </si>
  <si>
    <t>Angioplasty</t>
  </si>
  <si>
    <t>Declot</t>
  </si>
  <si>
    <t>Peritonitis (PD Patients Only)</t>
  </si>
  <si>
    <t>Adjusted all-cause &amp; cause-specific mortality rates in the ESRD &amp; general populations (age 65 &amp; older), by age &amp; gender, 2009</t>
  </si>
  <si>
    <t>Per person per year Medicare &amp; out of pocket Part D costs for enrollees, 2008</t>
  </si>
  <si>
    <t>Part D non-LIS enrollees who reach each coverage phase,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</si>
</sst>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#,##0;[Red]#,##0"/>
    <numFmt numFmtId="170" formatCode="_(* #,##0.0_);_(* \(#,##0.0\);_(* &quot;-&quot;??_);_(@_)"/>
    <numFmt numFmtId="171" formatCode="_(* #,##0.000_);_(* \(#,##0.000\);_(* &quot;-&quot;??_);_(@_)"/>
    <numFmt numFmtId="172" formatCode="0.000"/>
    <numFmt numFmtId="173" formatCode="0.0000"/>
    <numFmt numFmtId="174" formatCode="0.0%"/>
    <numFmt numFmtId="175" formatCode="#,##0.0000"/>
  </numFmts>
  <fonts count="57">
    <font>
      <sz val="10"/>
      <name val="AGaramond"/>
      <family val="0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9"/>
      <color indexed="12"/>
      <name val="Trebuchet MS"/>
      <family val="2"/>
    </font>
    <font>
      <sz val="10"/>
      <name val="GoudyOlSt BT"/>
      <family val="1"/>
    </font>
    <font>
      <sz val="9"/>
      <name val="Trebuchet MS"/>
      <family val="2"/>
    </font>
    <font>
      <i/>
      <sz val="9"/>
      <color indexed="12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i/>
      <sz val="9"/>
      <name val="Trebuchet MS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rial"/>
      <family val="2"/>
    </font>
    <font>
      <sz val="9"/>
      <color indexed="10"/>
      <name val="Trebuchet MS"/>
      <family val="2"/>
    </font>
    <font>
      <sz val="9"/>
      <color indexed="49"/>
      <name val="Trebuchet MS"/>
      <family val="2"/>
    </font>
    <font>
      <sz val="9"/>
      <color indexed="20"/>
      <name val="Trebuchet MS"/>
      <family val="2"/>
    </font>
    <font>
      <sz val="9"/>
      <color indexed="55"/>
      <name val="Trebuchet MS"/>
      <family val="2"/>
    </font>
    <font>
      <b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sz val="9"/>
      <color theme="8" tint="-0.24997000396251678"/>
      <name val="Trebuchet MS"/>
      <family val="2"/>
    </font>
    <font>
      <sz val="9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7" fillId="0" borderId="3">
      <alignment horizontal="right"/>
      <protection/>
    </xf>
    <xf numFmtId="0" fontId="7" fillId="0" borderId="4">
      <alignment horizontal="left"/>
      <protection/>
    </xf>
    <xf numFmtId="0" fontId="7" fillId="0" borderId="5">
      <alignment horizontal="right"/>
      <protection/>
    </xf>
    <xf numFmtId="0" fontId="7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8" fillId="0" borderId="0">
      <alignment horizontal="right"/>
      <protection/>
    </xf>
    <xf numFmtId="164" fontId="8" fillId="0" borderId="0">
      <alignment horizontal="right"/>
      <protection/>
    </xf>
    <xf numFmtId="43" fontId="0" fillId="0" borderId="0" applyFont="0" applyFill="0" applyBorder="0" applyAlignment="0" applyProtection="0"/>
    <xf numFmtId="4" fontId="8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75" applyFont="1" applyAlignment="1">
      <alignment horizontal="left" vertical="center"/>
      <protection/>
    </xf>
    <xf numFmtId="3" fontId="5" fillId="0" borderId="0" xfId="75" applyNumberFormat="1" applyFont="1" applyAlignment="1">
      <alignment horizontal="right" vertical="center"/>
      <protection/>
    </xf>
    <xf numFmtId="164" fontId="5" fillId="0" borderId="0" xfId="75" applyNumberFormat="1" applyFont="1" applyAlignment="1">
      <alignment horizontal="right" vertical="center"/>
      <protection/>
    </xf>
    <xf numFmtId="0" fontId="5" fillId="0" borderId="0" xfId="75" applyFont="1" applyAlignment="1">
      <alignment horizontal="right" vertical="center"/>
      <protection/>
    </xf>
    <xf numFmtId="0" fontId="5" fillId="0" borderId="0" xfId="75" applyFont="1" applyBorder="1" applyAlignment="1">
      <alignment horizontal="left" vertical="center"/>
      <protection/>
    </xf>
    <xf numFmtId="2" fontId="5" fillId="0" borderId="0" xfId="75" applyNumberFormat="1" applyFont="1" applyBorder="1" applyAlignment="1">
      <alignment horizontal="left" vertical="center"/>
      <protection/>
    </xf>
    <xf numFmtId="0" fontId="5" fillId="0" borderId="0" xfId="75" applyFont="1" applyBorder="1" applyAlignment="1">
      <alignment horizontal="right" vertical="center"/>
      <protection/>
    </xf>
    <xf numFmtId="3" fontId="5" fillId="0" borderId="0" xfId="75" applyNumberFormat="1" applyFont="1" applyAlignment="1">
      <alignment horizontal="center" vertical="center"/>
      <protection/>
    </xf>
    <xf numFmtId="0" fontId="5" fillId="0" borderId="0" xfId="43" applyFont="1" applyBorder="1" applyAlignment="1">
      <alignment horizontal="left" vertical="top"/>
      <protection/>
    </xf>
    <xf numFmtId="3" fontId="5" fillId="0" borderId="0" xfId="43" applyNumberFormat="1" applyFont="1" applyBorder="1" applyAlignment="1">
      <alignment horizontal="left" vertical="top"/>
      <protection/>
    </xf>
    <xf numFmtId="164" fontId="5" fillId="0" borderId="0" xfId="43" applyNumberFormat="1" applyFont="1" applyBorder="1" applyAlignment="1">
      <alignment horizontal="left" vertical="top"/>
      <protection/>
    </xf>
    <xf numFmtId="0" fontId="5" fillId="0" borderId="0" xfId="45" applyFont="1" applyBorder="1" applyAlignment="1">
      <alignment horizontal="left" vertical="top"/>
      <protection/>
    </xf>
    <xf numFmtId="3" fontId="5" fillId="0" borderId="0" xfId="44" applyNumberFormat="1" applyFont="1" applyBorder="1" applyAlignment="1">
      <alignment horizontal="right" vertical="center"/>
      <protection/>
    </xf>
    <xf numFmtId="164" fontId="5" fillId="0" borderId="0" xfId="44" applyNumberFormat="1" applyFont="1" applyBorder="1" applyAlignment="1">
      <alignment horizontal="right" vertical="center"/>
      <protection/>
    </xf>
    <xf numFmtId="3" fontId="5" fillId="0" borderId="0" xfId="45" applyNumberFormat="1" applyFont="1" applyBorder="1" applyAlignment="1">
      <alignment horizontal="left" vertical="top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75" applyNumberFormat="1" applyFont="1" applyBorder="1" applyAlignment="1">
      <alignment horizontal="right" vertical="center"/>
      <protection/>
    </xf>
    <xf numFmtId="3" fontId="5" fillId="0" borderId="0" xfId="45" applyNumberFormat="1" applyFont="1" applyBorder="1" applyAlignment="1">
      <alignment horizontal="right" vertical="top"/>
      <protection/>
    </xf>
    <xf numFmtId="0" fontId="5" fillId="0" borderId="0" xfId="43" applyFont="1" applyBorder="1" applyAlignment="1">
      <alignment horizontal="left" vertical="center"/>
      <protection/>
    </xf>
    <xf numFmtId="3" fontId="5" fillId="0" borderId="0" xfId="44" applyNumberFormat="1" applyFont="1" applyBorder="1" applyAlignment="1">
      <alignment horizontal="right" vertical="top"/>
      <protection/>
    </xf>
    <xf numFmtId="0" fontId="5" fillId="0" borderId="0" xfId="44" applyFont="1" applyBorder="1" applyAlignment="1">
      <alignment horizontal="right" vertical="center"/>
      <protection/>
    </xf>
    <xf numFmtId="49" fontId="5" fillId="0" borderId="0" xfId="44" applyNumberFormat="1" applyFont="1" applyBorder="1" applyAlignment="1">
      <alignment horizontal="right" vertical="center"/>
      <protection/>
    </xf>
    <xf numFmtId="2" fontId="5" fillId="0" borderId="0" xfId="75" applyNumberFormat="1" applyFont="1" applyAlignment="1">
      <alignment horizontal="right" vertical="center"/>
      <protection/>
    </xf>
    <xf numFmtId="3" fontId="5" fillId="0" borderId="0" xfId="0" applyNumberFormat="1" applyFont="1" applyAlignment="1">
      <alignment/>
    </xf>
    <xf numFmtId="2" fontId="5" fillId="0" borderId="0" xfId="75" applyNumberFormat="1" applyFont="1" applyBorder="1" applyAlignment="1">
      <alignment horizontal="right" vertical="center"/>
      <protection/>
    </xf>
    <xf numFmtId="165" fontId="5" fillId="0" borderId="0" xfId="75" applyNumberFormat="1" applyFont="1" applyAlignment="1">
      <alignment horizontal="right" vertical="center"/>
      <protection/>
    </xf>
    <xf numFmtId="0" fontId="5" fillId="0" borderId="0" xfId="75" applyFont="1" applyFill="1" applyAlignment="1">
      <alignment horizontal="left" vertical="center"/>
      <protection/>
    </xf>
    <xf numFmtId="4" fontId="5" fillId="0" borderId="0" xfId="75" applyNumberFormat="1" applyFont="1" applyAlignment="1">
      <alignment horizontal="right" vertical="center"/>
      <protection/>
    </xf>
    <xf numFmtId="2" fontId="5" fillId="0" borderId="0" xfId="51" applyNumberFormat="1" applyFont="1" applyBorder="1" applyAlignment="1">
      <alignment horizontal="right" vertical="center"/>
      <protection/>
    </xf>
    <xf numFmtId="3" fontId="5" fillId="0" borderId="0" xfId="75" applyNumberFormat="1" applyFont="1" applyAlignment="1">
      <alignment horizontal="left" vertical="center"/>
      <protection/>
    </xf>
    <xf numFmtId="166" fontId="5" fillId="0" borderId="0" xfId="0" applyNumberFormat="1" applyFont="1" applyAlignment="1">
      <alignment/>
    </xf>
    <xf numFmtId="166" fontId="5" fillId="0" borderId="0" xfId="75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 horizontal="right"/>
    </xf>
    <xf numFmtId="10" fontId="5" fillId="0" borderId="0" xfId="75" applyNumberFormat="1" applyFont="1" applyAlignment="1">
      <alignment horizontal="right" vertical="center"/>
      <protection/>
    </xf>
    <xf numFmtId="49" fontId="5" fillId="0" borderId="0" xfId="75" applyNumberFormat="1" applyFont="1" applyAlignment="1">
      <alignment horizontal="right" vertical="center"/>
      <protection/>
    </xf>
    <xf numFmtId="2" fontId="5" fillId="0" borderId="0" xfId="75" applyNumberFormat="1" applyFont="1" applyFill="1" applyAlignment="1">
      <alignment horizontal="right" vertical="center"/>
      <protection/>
    </xf>
    <xf numFmtId="167" fontId="5" fillId="0" borderId="0" xfId="46" applyNumberFormat="1" applyFont="1" applyAlignment="1">
      <alignment horizontal="right" vertical="center"/>
    </xf>
    <xf numFmtId="168" fontId="5" fillId="0" borderId="0" xfId="56" applyNumberFormat="1" applyFont="1" applyAlignment="1">
      <alignment horizontal="right" vertical="center"/>
    </xf>
    <xf numFmtId="167" fontId="5" fillId="0" borderId="0" xfId="46" applyNumberFormat="1" applyFont="1" applyAlignment="1">
      <alignment horizontal="center" vertical="center"/>
    </xf>
    <xf numFmtId="168" fontId="5" fillId="0" borderId="0" xfId="56" applyNumberFormat="1" applyFont="1" applyAlignment="1">
      <alignment horizontal="center" vertical="center"/>
    </xf>
    <xf numFmtId="169" fontId="5" fillId="0" borderId="0" xfId="0" applyNumberFormat="1" applyFont="1" applyAlignment="1">
      <alignment horizontal="right"/>
    </xf>
    <xf numFmtId="164" fontId="5" fillId="0" borderId="0" xfId="75" applyNumberFormat="1" applyFont="1" applyAlignment="1">
      <alignment horizontal="left" vertical="center"/>
      <protection/>
    </xf>
    <xf numFmtId="3" fontId="9" fillId="0" borderId="0" xfId="75" applyNumberFormat="1" applyFont="1" applyAlignment="1">
      <alignment horizontal="left" vertical="center"/>
      <protection/>
    </xf>
    <xf numFmtId="0" fontId="5" fillId="0" borderId="0" xfId="0" applyFont="1" applyAlignment="1">
      <alignment horizontal="left"/>
    </xf>
    <xf numFmtId="16" fontId="5" fillId="0" borderId="0" xfId="0" applyNumberFormat="1" applyFont="1" applyAlignment="1" quotePrefix="1">
      <alignment/>
    </xf>
    <xf numFmtId="0" fontId="9" fillId="0" borderId="0" xfId="75" applyFont="1" applyAlignment="1">
      <alignment horizontal="left" vertical="center"/>
      <protection/>
    </xf>
    <xf numFmtId="3" fontId="5" fillId="0" borderId="0" xfId="71" applyNumberFormat="1" applyFont="1">
      <alignment/>
      <protection/>
    </xf>
    <xf numFmtId="0" fontId="5" fillId="0" borderId="0" xfId="71" applyFont="1">
      <alignment/>
      <protection/>
    </xf>
    <xf numFmtId="166" fontId="5" fillId="0" borderId="0" xfId="0" applyNumberFormat="1" applyFont="1" applyAlignment="1">
      <alignment horizontal="left"/>
    </xf>
    <xf numFmtId="0" fontId="54" fillId="0" borderId="0" xfId="75" applyFont="1" applyAlignment="1">
      <alignment horizontal="left" vertical="center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46" applyNumberFormat="1" applyFont="1" applyAlignment="1">
      <alignment/>
    </xf>
    <xf numFmtId="166" fontId="3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7" fontId="5" fillId="0" borderId="0" xfId="46" applyNumberFormat="1" applyFont="1" applyAlignment="1">
      <alignment horizontal="right"/>
    </xf>
    <xf numFmtId="170" fontId="5" fillId="0" borderId="0" xfId="46" applyNumberFormat="1" applyFont="1" applyAlignment="1">
      <alignment horizontal="right"/>
    </xf>
    <xf numFmtId="0" fontId="9" fillId="0" borderId="0" xfId="0" applyFont="1" applyAlignment="1">
      <alignment horizontal="left"/>
    </xf>
    <xf numFmtId="171" fontId="5" fillId="0" borderId="0" xfId="46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7" fontId="5" fillId="0" borderId="0" xfId="46" applyNumberFormat="1" applyFont="1" applyAlignment="1">
      <alignment/>
    </xf>
    <xf numFmtId="167" fontId="3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7" fontId="5" fillId="0" borderId="0" xfId="5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1" fontId="5" fillId="0" borderId="0" xfId="0" applyNumberFormat="1" applyFont="1" applyFill="1" applyBorder="1" applyAlignment="1">
      <alignment horizontal="left"/>
    </xf>
    <xf numFmtId="166" fontId="55" fillId="0" borderId="0" xfId="0" applyNumberFormat="1" applyFont="1" applyAlignment="1">
      <alignment horizontal="right"/>
    </xf>
    <xf numFmtId="166" fontId="5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166" fontId="5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2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1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68" applyNumberFormat="1" applyFont="1" applyAlignment="1">
      <alignment/>
      <protection/>
    </xf>
    <xf numFmtId="0" fontId="5" fillId="0" borderId="0" xfId="68" applyFont="1">
      <alignment/>
      <protection/>
    </xf>
    <xf numFmtId="0" fontId="18" fillId="0" borderId="0" xfId="68" applyFont="1" applyAlignment="1">
      <alignment horizontal="center"/>
      <protection/>
    </xf>
    <xf numFmtId="0" fontId="18" fillId="0" borderId="0" xfId="68" applyFont="1" applyAlignment="1">
      <alignment horizontal="left"/>
      <protection/>
    </xf>
    <xf numFmtId="0" fontId="5" fillId="0" borderId="0" xfId="68" applyFont="1" applyAlignment="1">
      <alignment horizontal="left"/>
      <protection/>
    </xf>
    <xf numFmtId="0" fontId="5" fillId="0" borderId="0" xfId="68" applyFont="1" applyFill="1" applyAlignment="1">
      <alignment horizontal="center"/>
      <protection/>
    </xf>
    <xf numFmtId="0" fontId="5" fillId="0" borderId="0" xfId="68" applyFont="1" applyFill="1">
      <alignment/>
      <protection/>
    </xf>
    <xf numFmtId="2" fontId="5" fillId="0" borderId="0" xfId="68" applyNumberFormat="1" applyFont="1" applyAlignment="1">
      <alignment horizontal="center"/>
      <protection/>
    </xf>
    <xf numFmtId="1" fontId="5" fillId="0" borderId="0" xfId="68" applyNumberFormat="1" applyFont="1" applyAlignment="1">
      <alignment horizontal="left"/>
      <protection/>
    </xf>
    <xf numFmtId="172" fontId="5" fillId="0" borderId="0" xfId="68" applyNumberFormat="1" applyFont="1" applyAlignment="1">
      <alignment horizontal="center"/>
      <protection/>
    </xf>
    <xf numFmtId="166" fontId="5" fillId="0" borderId="0" xfId="68" applyNumberFormat="1" applyFont="1" applyFill="1" applyAlignment="1">
      <alignment horizontal="right"/>
      <protection/>
    </xf>
    <xf numFmtId="172" fontId="5" fillId="0" borderId="0" xfId="68" applyNumberFormat="1" applyFont="1" applyAlignment="1">
      <alignment horizontal="right"/>
      <protection/>
    </xf>
    <xf numFmtId="172" fontId="5" fillId="0" borderId="0" xfId="68" applyNumberFormat="1" applyFont="1">
      <alignment/>
      <protection/>
    </xf>
    <xf numFmtId="166" fontId="5" fillId="0" borderId="0" xfId="68" applyNumberFormat="1" applyFont="1" applyFill="1" applyAlignment="1">
      <alignment horizontal="center"/>
      <protection/>
    </xf>
    <xf numFmtId="172" fontId="5" fillId="0" borderId="0" xfId="68" applyNumberFormat="1" applyFont="1" applyFill="1" applyAlignment="1">
      <alignment horizontal="center"/>
      <protection/>
    </xf>
    <xf numFmtId="166" fontId="5" fillId="0" borderId="0" xfId="68" applyNumberFormat="1" applyFont="1" applyAlignment="1">
      <alignment horizontal="right"/>
      <protection/>
    </xf>
    <xf numFmtId="2" fontId="5" fillId="0" borderId="0" xfId="68" applyNumberFormat="1" applyFont="1" applyAlignment="1">
      <alignment horizontal="right"/>
      <protection/>
    </xf>
    <xf numFmtId="0" fontId="5" fillId="0" borderId="0" xfId="68" applyFont="1" applyFill="1" applyAlignment="1">
      <alignment horizontal="left"/>
      <protection/>
    </xf>
    <xf numFmtId="166" fontId="5" fillId="0" borderId="0" xfId="68" applyNumberFormat="1" applyFont="1" applyAlignment="1">
      <alignment horizontal="center"/>
      <protection/>
    </xf>
    <xf numFmtId="49" fontId="5" fillId="0" borderId="0" xfId="68" applyNumberFormat="1" applyFont="1" applyAlignment="1">
      <alignment horizontal="center"/>
      <protection/>
    </xf>
    <xf numFmtId="166" fontId="5" fillId="0" borderId="0" xfId="68" applyNumberFormat="1" applyFont="1" applyFill="1" applyBorder="1" applyAlignment="1">
      <alignment horizontal="center"/>
      <protection/>
    </xf>
    <xf numFmtId="166" fontId="5" fillId="0" borderId="0" xfId="68" applyNumberFormat="1" applyFont="1">
      <alignment/>
      <protection/>
    </xf>
    <xf numFmtId="172" fontId="18" fillId="0" borderId="0" xfId="68" applyNumberFormat="1" applyFont="1" applyAlignment="1">
      <alignment horizontal="center"/>
      <protection/>
    </xf>
    <xf numFmtId="0" fontId="14" fillId="0" borderId="0" xfId="68" applyFont="1" applyAlignment="1">
      <alignment horizontal="left"/>
      <protection/>
    </xf>
    <xf numFmtId="0" fontId="5" fillId="0" borderId="0" xfId="68" applyNumberFormat="1" applyFont="1" applyAlignment="1">
      <alignment horizontal="left"/>
      <protection/>
    </xf>
    <xf numFmtId="173" fontId="5" fillId="0" borderId="0" xfId="68" applyNumberFormat="1" applyFont="1">
      <alignment/>
      <protection/>
    </xf>
    <xf numFmtId="173" fontId="5" fillId="0" borderId="0" xfId="68" applyNumberFormat="1" applyFont="1" applyBorder="1">
      <alignment/>
      <protection/>
    </xf>
    <xf numFmtId="0" fontId="5" fillId="0" borderId="0" xfId="68" applyNumberFormat="1" applyFont="1" applyAlignment="1">
      <alignment/>
      <protection/>
    </xf>
    <xf numFmtId="166" fontId="5" fillId="0" borderId="0" xfId="68" applyNumberFormat="1" applyFont="1" applyAlignment="1">
      <alignment horizontal="left"/>
      <protection/>
    </xf>
    <xf numFmtId="49" fontId="5" fillId="0" borderId="0" xfId="68" applyNumberFormat="1" applyFont="1" applyAlignment="1">
      <alignment horizontal="left"/>
      <protection/>
    </xf>
    <xf numFmtId="166" fontId="3" fillId="0" borderId="0" xfId="68" applyNumberFormat="1" applyFont="1">
      <alignment/>
      <protection/>
    </xf>
    <xf numFmtId="0" fontId="3" fillId="0" borderId="0" xfId="68" applyNumberFormat="1" applyFont="1" applyAlignment="1">
      <alignment horizontal="left"/>
      <protection/>
    </xf>
    <xf numFmtId="0" fontId="18" fillId="0" borderId="0" xfId="68" applyNumberFormat="1" applyFont="1" applyAlignment="1">
      <alignment horizontal="left"/>
      <protection/>
    </xf>
    <xf numFmtId="49" fontId="9" fillId="0" borderId="0" xfId="68" applyNumberFormat="1" applyFont="1" applyAlignment="1">
      <alignment horizontal="left"/>
      <protection/>
    </xf>
    <xf numFmtId="3" fontId="5" fillId="0" borderId="0" xfId="68" applyNumberFormat="1" applyFont="1">
      <alignment/>
      <protection/>
    </xf>
    <xf numFmtId="2" fontId="5" fillId="0" borderId="0" xfId="68" applyNumberFormat="1" applyFont="1">
      <alignment/>
      <protection/>
    </xf>
    <xf numFmtId="0" fontId="5" fillId="0" borderId="0" xfId="68" applyFont="1" applyAlignment="1">
      <alignment horizontal="right"/>
      <protection/>
    </xf>
    <xf numFmtId="0" fontId="5" fillId="0" borderId="0" xfId="68" applyFont="1" applyFill="1" applyBorder="1" applyAlignment="1">
      <alignment horizontal="right"/>
      <protection/>
    </xf>
    <xf numFmtId="49" fontId="3" fillId="0" borderId="0" xfId="68" applyNumberFormat="1" applyFont="1" applyAlignment="1">
      <alignment horizontal="left"/>
      <protection/>
    </xf>
    <xf numFmtId="166" fontId="3" fillId="0" borderId="0" xfId="68" applyNumberFormat="1" applyFont="1" applyAlignment="1">
      <alignment horizontal="right"/>
      <protection/>
    </xf>
    <xf numFmtId="3" fontId="5" fillId="0" borderId="0" xfId="68" applyNumberFormat="1" applyFont="1" applyAlignment="1">
      <alignment horizontal="right"/>
      <protection/>
    </xf>
    <xf numFmtId="0" fontId="5" fillId="0" borderId="0" xfId="0" applyFont="1" applyAlignment="1">
      <alignment horizontal="left" indent="2"/>
    </xf>
    <xf numFmtId="174" fontId="5" fillId="0" borderId="0" xfId="0" applyNumberFormat="1" applyFont="1" applyAlignment="1">
      <alignment/>
    </xf>
    <xf numFmtId="49" fontId="5" fillId="0" borderId="0" xfId="68" applyNumberFormat="1" applyFont="1" applyFill="1" applyAlignment="1">
      <alignment horizontal="left"/>
      <protection/>
    </xf>
    <xf numFmtId="49" fontId="5" fillId="0" borderId="0" xfId="68" applyNumberFormat="1" applyFont="1" applyFill="1" applyAlignment="1">
      <alignment/>
      <protection/>
    </xf>
    <xf numFmtId="49" fontId="5" fillId="0" borderId="0" xfId="68" applyNumberFormat="1" applyFont="1" applyAlignment="1">
      <alignment horizontal="right"/>
      <protection/>
    </xf>
    <xf numFmtId="2" fontId="5" fillId="0" borderId="0" xfId="68" applyNumberFormat="1" applyFont="1" applyFill="1" applyBorder="1" applyAlignment="1">
      <alignment horizontal="right"/>
      <protection/>
    </xf>
    <xf numFmtId="0" fontId="5" fillId="0" borderId="0" xfId="68" applyNumberFormat="1" applyFont="1" applyAlignment="1">
      <alignment horizontal="right"/>
      <protection/>
    </xf>
    <xf numFmtId="166" fontId="3" fillId="0" borderId="0" xfId="68" applyNumberFormat="1" applyFont="1" applyAlignment="1">
      <alignment horizontal="left"/>
      <protection/>
    </xf>
    <xf numFmtId="0" fontId="5" fillId="0" borderId="0" xfId="68" applyNumberFormat="1" applyFont="1" applyBorder="1" applyAlignment="1">
      <alignment horizontal="right"/>
      <protection/>
    </xf>
    <xf numFmtId="0" fontId="5" fillId="0" borderId="0" xfId="68" applyNumberFormat="1" applyFont="1">
      <alignment/>
      <protection/>
    </xf>
    <xf numFmtId="0" fontId="9" fillId="0" borderId="0" xfId="68" applyFont="1" applyAlignment="1">
      <alignment horizontal="left"/>
      <protection/>
    </xf>
    <xf numFmtId="166" fontId="5" fillId="0" borderId="0" xfId="69" applyNumberFormat="1" applyFont="1">
      <alignment/>
      <protection/>
    </xf>
    <xf numFmtId="0" fontId="5" fillId="0" borderId="0" xfId="69" applyFont="1">
      <alignment/>
      <protection/>
    </xf>
    <xf numFmtId="0" fontId="18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7" fontId="5" fillId="0" borderId="0" xfId="46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167" fontId="5" fillId="0" borderId="0" xfId="55" applyNumberFormat="1" applyFont="1" applyFill="1" applyAlignment="1">
      <alignment horizontal="right"/>
    </xf>
    <xf numFmtId="0" fontId="5" fillId="0" borderId="0" xfId="78" applyFont="1" applyAlignment="1">
      <alignment horizontal="left"/>
      <protection/>
    </xf>
    <xf numFmtId="0" fontId="5" fillId="0" borderId="0" xfId="78" applyFont="1" applyAlignment="1">
      <alignment horizontal="right"/>
      <protection/>
    </xf>
    <xf numFmtId="0" fontId="5" fillId="0" borderId="0" xfId="78" applyFont="1">
      <alignment/>
      <protection/>
    </xf>
    <xf numFmtId="2" fontId="5" fillId="0" borderId="0" xfId="78" applyNumberFormat="1" applyFont="1" applyAlignment="1">
      <alignment horizontal="right"/>
      <protection/>
    </xf>
    <xf numFmtId="0" fontId="5" fillId="0" borderId="0" xfId="78" applyFont="1" applyBorder="1" applyAlignment="1">
      <alignment horizontal="left"/>
      <protection/>
    </xf>
    <xf numFmtId="166" fontId="5" fillId="0" borderId="0" xfId="78" applyNumberFormat="1" applyFont="1" applyFill="1" applyAlignment="1">
      <alignment horizontal="right"/>
      <protection/>
    </xf>
    <xf numFmtId="166" fontId="5" fillId="0" borderId="0" xfId="78" applyNumberFormat="1" applyFont="1">
      <alignment/>
      <protection/>
    </xf>
    <xf numFmtId="166" fontId="5" fillId="0" borderId="0" xfId="78" applyNumberFormat="1" applyFont="1" applyFill="1">
      <alignment/>
      <protection/>
    </xf>
    <xf numFmtId="0" fontId="5" fillId="0" borderId="0" xfId="78" applyFont="1" applyFill="1" applyBorder="1" applyAlignment="1">
      <alignment horizontal="left"/>
      <protection/>
    </xf>
    <xf numFmtId="166" fontId="5" fillId="0" borderId="0" xfId="78" applyNumberFormat="1" applyFont="1" applyAlignment="1">
      <alignment horizontal="right"/>
      <protection/>
    </xf>
    <xf numFmtId="49" fontId="5" fillId="0" borderId="0" xfId="78" applyNumberFormat="1" applyFont="1" applyAlignment="1">
      <alignment horizontal="left"/>
      <protection/>
    </xf>
    <xf numFmtId="0" fontId="5" fillId="0" borderId="0" xfId="78" applyFont="1" applyFill="1" applyBorder="1" applyAlignment="1">
      <alignment horizontal="right"/>
      <protection/>
    </xf>
    <xf numFmtId="167" fontId="5" fillId="0" borderId="0" xfId="55" applyNumberFormat="1" applyFont="1" applyAlignment="1">
      <alignment horizontal="right"/>
    </xf>
    <xf numFmtId="167" fontId="5" fillId="0" borderId="0" xfId="55" applyNumberFormat="1" applyFont="1" applyAlignment="1">
      <alignment/>
    </xf>
    <xf numFmtId="0" fontId="5" fillId="0" borderId="0" xfId="78" applyNumberFormat="1" applyFont="1" applyAlignment="1">
      <alignment horizontal="left"/>
      <protection/>
    </xf>
    <xf numFmtId="0" fontId="5" fillId="0" borderId="0" xfId="78" applyFont="1" applyFill="1" applyAlignment="1">
      <alignment horizontal="left"/>
      <protection/>
    </xf>
    <xf numFmtId="0" fontId="5" fillId="0" borderId="0" xfId="78" applyFont="1" applyFill="1" applyAlignment="1">
      <alignment horizontal="right"/>
      <protection/>
    </xf>
    <xf numFmtId="0" fontId="5" fillId="0" borderId="0" xfId="78" applyFont="1" applyFill="1">
      <alignment/>
      <protection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7" fontId="5" fillId="0" borderId="0" xfId="46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75" fontId="5" fillId="0" borderId="0" xfId="0" applyNumberFormat="1" applyFont="1" applyAlignment="1">
      <alignment horizontal="right"/>
    </xf>
    <xf numFmtId="167" fontId="5" fillId="0" borderId="0" xfId="46" applyNumberFormat="1" applyFont="1" applyAlignment="1">
      <alignment horizontal="center"/>
    </xf>
    <xf numFmtId="0" fontId="5" fillId="0" borderId="0" xfId="77" applyFont="1" applyAlignment="1">
      <alignment horizontal="left"/>
      <protection/>
    </xf>
    <xf numFmtId="0" fontId="5" fillId="0" borderId="0" xfId="77" applyFont="1" applyAlignment="1">
      <alignment horizontal="right"/>
      <protection/>
    </xf>
    <xf numFmtId="166" fontId="5" fillId="0" borderId="0" xfId="76" applyNumberFormat="1" applyFont="1" applyAlignment="1">
      <alignment horizontal="right"/>
      <protection/>
    </xf>
    <xf numFmtId="49" fontId="5" fillId="0" borderId="0" xfId="77" applyNumberFormat="1" applyFont="1" applyAlignment="1">
      <alignment horizontal="left"/>
      <protection/>
    </xf>
    <xf numFmtId="166" fontId="5" fillId="0" borderId="0" xfId="76" applyNumberFormat="1" applyFont="1" applyFill="1" applyAlignment="1">
      <alignment horizontal="right"/>
      <protection/>
    </xf>
    <xf numFmtId="166" fontId="5" fillId="0" borderId="0" xfId="76" applyNumberFormat="1" applyFont="1">
      <alignment/>
      <protection/>
    </xf>
    <xf numFmtId="166" fontId="5" fillId="0" borderId="0" xfId="76" applyNumberFormat="1" applyFont="1" applyFill="1">
      <alignment/>
      <protection/>
    </xf>
    <xf numFmtId="0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left"/>
    </xf>
    <xf numFmtId="0" fontId="5" fillId="0" borderId="0" xfId="68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167" fontId="5" fillId="0" borderId="0" xfId="46" applyNumberFormat="1" applyFont="1" applyFill="1" applyBorder="1" applyAlignment="1">
      <alignment horizontal="right"/>
    </xf>
    <xf numFmtId="166" fontId="56" fillId="0" borderId="0" xfId="69" applyNumberFormat="1" applyFont="1">
      <alignment/>
      <protection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7" fontId="5" fillId="0" borderId="0" xfId="46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5" fillId="0" borderId="0" xfId="67" applyFont="1" applyAlignment="1">
      <alignment horizontal="left"/>
      <protection/>
    </xf>
    <xf numFmtId="0" fontId="5" fillId="0" borderId="0" xfId="67" applyFont="1" applyAlignment="1">
      <alignment horizontal="right"/>
      <protection/>
    </xf>
    <xf numFmtId="0" fontId="5" fillId="0" borderId="0" xfId="67" applyFont="1">
      <alignment/>
      <protection/>
    </xf>
    <xf numFmtId="166" fontId="5" fillId="0" borderId="0" xfId="67" applyNumberFormat="1" applyFont="1" applyFill="1">
      <alignment/>
      <protection/>
    </xf>
    <xf numFmtId="166" fontId="5" fillId="0" borderId="0" xfId="67" applyNumberFormat="1" applyFont="1" applyAlignment="1">
      <alignment horizontal="right"/>
      <protection/>
    </xf>
    <xf numFmtId="166" fontId="5" fillId="0" borderId="0" xfId="67" applyNumberFormat="1" applyFont="1" applyFill="1" applyAlignment="1">
      <alignment horizontal="right"/>
      <protection/>
    </xf>
    <xf numFmtId="166" fontId="5" fillId="0" borderId="0" xfId="67" applyNumberFormat="1" applyFont="1">
      <alignment/>
      <protection/>
    </xf>
    <xf numFmtId="9" fontId="5" fillId="0" borderId="0" xfId="67" applyNumberFormat="1" applyFont="1" applyAlignment="1">
      <alignment horizontal="right"/>
      <protection/>
    </xf>
    <xf numFmtId="3" fontId="18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170" fontId="5" fillId="0" borderId="0" xfId="46" applyNumberFormat="1" applyFont="1" applyAlignment="1">
      <alignment/>
    </xf>
    <xf numFmtId="167" fontId="3" fillId="0" borderId="0" xfId="46" applyNumberFormat="1" applyFont="1" applyAlignment="1">
      <alignment horizontal="right"/>
    </xf>
    <xf numFmtId="0" fontId="18" fillId="0" borderId="0" xfId="0" applyFont="1" applyAlignment="1">
      <alignment horizontal="right"/>
    </xf>
    <xf numFmtId="10" fontId="5" fillId="0" borderId="0" xfId="0" applyNumberFormat="1" applyFont="1" applyAlignment="1">
      <alignment horizontal="left"/>
    </xf>
    <xf numFmtId="0" fontId="5" fillId="0" borderId="0" xfId="68" applyFont="1" applyAlignment="1">
      <alignment horizontal="center"/>
      <protection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omma 3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_precis summary stats '01" xfId="75"/>
    <cellStyle name="Normal_Sheet1" xfId="76"/>
    <cellStyle name="Normal_Sheet3" xfId="77"/>
    <cellStyle name="Normal_vol2 07 tx 08" xfId="78"/>
    <cellStyle name="Note" xfId="79"/>
    <cellStyle name="Output" xfId="80"/>
    <cellStyle name="Percent" xfId="81"/>
    <cellStyle name="Title" xfId="82"/>
    <cellStyle name="title 1" xfId="83"/>
    <cellStyle name="title 2" xfId="84"/>
    <cellStyle name="title 3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.09475"/>
          <c:w val="0.676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'6.1'!$A$7:$A$22</c:f>
              <c:strCache/>
            </c:strRef>
          </c:cat>
          <c:smooth val="0"/>
        </c:ser>
        <c:marker val="1"/>
        <c:axId val="12584897"/>
        <c:axId val="46155210"/>
      </c:line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33"/>
          <c:w val="0.1662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0.014</cdr:y>
    </cdr:from>
    <cdr:to>
      <cdr:x>0.35175</cdr:x>
      <cdr:y>0.13375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28575"/>
          <a:ext cx="1314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57</xdr:row>
      <xdr:rowOff>9525</xdr:rowOff>
    </xdr:from>
    <xdr:to>
      <xdr:col>6</xdr:col>
      <xdr:colOff>0</xdr:colOff>
      <xdr:row>70</xdr:row>
      <xdr:rowOff>85725</xdr:rowOff>
    </xdr:to>
    <xdr:graphicFrame>
      <xdr:nvGraphicFramePr>
        <xdr:cNvPr id="1" name="Chart 3"/>
        <xdr:cNvGraphicFramePr/>
      </xdr:nvGraphicFramePr>
      <xdr:xfrm>
        <a:off x="1866900" y="9582150"/>
        <a:ext cx="61912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l2%2001%20inc_prev%2011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a"/>
      <sheetName val="1.5"/>
      <sheetName val="1.6"/>
      <sheetName val="1.7"/>
      <sheetName val="1.8"/>
      <sheetName val="1.9"/>
      <sheetName val="1.10"/>
      <sheetName val="1.b"/>
      <sheetName val="1.c"/>
      <sheetName val="1.11"/>
      <sheetName val="1.12"/>
      <sheetName val="1.13"/>
      <sheetName val="1.14"/>
      <sheetName val="1.d"/>
      <sheetName val="1.15"/>
      <sheetName val="1.e"/>
      <sheetName val="1.16"/>
      <sheetName val="1.f"/>
      <sheetName val="1.17"/>
      <sheetName val="1.18"/>
      <sheetName val="1.19"/>
      <sheetName val="1.20"/>
      <sheetName val="1.21"/>
      <sheetName val="1.g"/>
      <sheetName val="1.22"/>
      <sheetName val="1.23"/>
    </sheetNames>
    <sheetDataSet>
      <sheetData sheetId="2">
        <row r="6">
          <cell r="B6">
            <v>86.16</v>
          </cell>
        </row>
        <row r="7">
          <cell r="B7">
            <v>96.35</v>
          </cell>
        </row>
        <row r="8">
          <cell r="B8">
            <v>108.11</v>
          </cell>
        </row>
        <row r="9">
          <cell r="B9">
            <v>123.14</v>
          </cell>
        </row>
        <row r="10">
          <cell r="B10">
            <v>129.09</v>
          </cell>
        </row>
        <row r="11">
          <cell r="B11">
            <v>141.36</v>
          </cell>
        </row>
        <row r="12">
          <cell r="B12">
            <v>152.72</v>
          </cell>
        </row>
        <row r="13">
          <cell r="B13">
            <v>166.43</v>
          </cell>
        </row>
        <row r="14">
          <cell r="B14">
            <v>183.33</v>
          </cell>
        </row>
        <row r="15">
          <cell r="B15">
            <v>203.61</v>
          </cell>
        </row>
        <row r="16">
          <cell r="B16">
            <v>220.38</v>
          </cell>
        </row>
        <row r="17">
          <cell r="B17">
            <v>239.26</v>
          </cell>
        </row>
        <row r="18">
          <cell r="B18">
            <v>256.53</v>
          </cell>
        </row>
        <row r="19">
          <cell r="B19">
            <v>266.23</v>
          </cell>
        </row>
        <row r="20">
          <cell r="B20">
            <v>283.86</v>
          </cell>
        </row>
        <row r="21">
          <cell r="B21">
            <v>280.49</v>
          </cell>
        </row>
        <row r="22">
          <cell r="B22">
            <v>298</v>
          </cell>
        </row>
        <row r="23">
          <cell r="B23">
            <v>313.03</v>
          </cell>
        </row>
        <row r="24">
          <cell r="B24">
            <v>327.89</v>
          </cell>
        </row>
        <row r="25">
          <cell r="B25">
            <v>336.96</v>
          </cell>
        </row>
        <row r="26">
          <cell r="B26">
            <v>341.6</v>
          </cell>
        </row>
        <row r="27">
          <cell r="B27">
            <v>347.57</v>
          </cell>
        </row>
        <row r="28">
          <cell r="B28">
            <v>348.46</v>
          </cell>
        </row>
        <row r="29">
          <cell r="B29">
            <v>349.83</v>
          </cell>
        </row>
        <row r="30">
          <cell r="B30">
            <v>351.03</v>
          </cell>
        </row>
        <row r="31">
          <cell r="B31">
            <v>354.21</v>
          </cell>
        </row>
        <row r="32">
          <cell r="B32">
            <v>362.12</v>
          </cell>
        </row>
        <row r="33">
          <cell r="B33">
            <v>354.69</v>
          </cell>
        </row>
        <row r="34">
          <cell r="B34">
            <v>351.49</v>
          </cell>
        </row>
        <row r="35">
          <cell r="B35">
            <v>355.43</v>
          </cell>
        </row>
      </sheetData>
      <sheetData sheetId="9">
        <row r="6">
          <cell r="B6">
            <v>289.5</v>
          </cell>
        </row>
        <row r="7">
          <cell r="B7">
            <v>329.96</v>
          </cell>
        </row>
        <row r="8">
          <cell r="B8">
            <v>372.42</v>
          </cell>
        </row>
        <row r="9">
          <cell r="B9">
            <v>430.37</v>
          </cell>
        </row>
        <row r="10">
          <cell r="B10">
            <v>477.41</v>
          </cell>
        </row>
        <row r="11">
          <cell r="B11">
            <v>521.76</v>
          </cell>
        </row>
        <row r="12">
          <cell r="B12">
            <v>568.51</v>
          </cell>
        </row>
        <row r="13">
          <cell r="B13">
            <v>619.7</v>
          </cell>
        </row>
        <row r="14">
          <cell r="B14">
            <v>675.41</v>
          </cell>
        </row>
        <row r="15">
          <cell r="B15">
            <v>741.39</v>
          </cell>
        </row>
        <row r="16">
          <cell r="B16">
            <v>807.86</v>
          </cell>
        </row>
        <row r="17">
          <cell r="B17">
            <v>881.76</v>
          </cell>
        </row>
        <row r="18">
          <cell r="B18">
            <v>953.77</v>
          </cell>
        </row>
        <row r="19">
          <cell r="B19">
            <v>1020.46</v>
          </cell>
        </row>
        <row r="20">
          <cell r="B20">
            <v>1092.31</v>
          </cell>
        </row>
        <row r="21">
          <cell r="B21">
            <v>1144.7</v>
          </cell>
        </row>
        <row r="22">
          <cell r="B22">
            <v>1201.39</v>
          </cell>
        </row>
        <row r="23">
          <cell r="B23">
            <v>1258.83</v>
          </cell>
        </row>
        <row r="24">
          <cell r="B24">
            <v>1318.46</v>
          </cell>
        </row>
        <row r="25">
          <cell r="B25">
            <v>1369.03</v>
          </cell>
        </row>
        <row r="26">
          <cell r="B26">
            <v>1417.91</v>
          </cell>
        </row>
        <row r="27">
          <cell r="B27">
            <v>1461.68</v>
          </cell>
        </row>
        <row r="28">
          <cell r="B28">
            <v>1500.07</v>
          </cell>
        </row>
        <row r="29">
          <cell r="B29">
            <v>1533.75</v>
          </cell>
        </row>
        <row r="30">
          <cell r="B30">
            <v>1566.07</v>
          </cell>
        </row>
        <row r="31">
          <cell r="B31">
            <v>1599.37</v>
          </cell>
        </row>
        <row r="32">
          <cell r="B32">
            <v>1637.13</v>
          </cell>
        </row>
        <row r="33">
          <cell r="B33">
            <v>1669.6</v>
          </cell>
        </row>
        <row r="34">
          <cell r="B34">
            <v>1702.04</v>
          </cell>
        </row>
        <row r="35">
          <cell r="B35">
            <v>1737.75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58" customWidth="1"/>
    <col min="2" max="2" width="13.00390625" style="16" bestFit="1" customWidth="1"/>
    <col min="3" max="3" width="17.00390625" style="53" bestFit="1" customWidth="1"/>
    <col min="4" max="4" width="8.875" style="16" customWidth="1"/>
    <col min="5" max="5" width="12.75390625" style="16" bestFit="1" customWidth="1"/>
    <col min="6" max="6" width="17.00390625" style="16" bestFit="1" customWidth="1"/>
    <col min="7" max="247" width="9.125" style="16" customWidth="1"/>
    <col min="248" max="248" width="26.125" style="16" customWidth="1"/>
    <col min="249" max="249" width="16.625" style="16" customWidth="1"/>
    <col min="250" max="250" width="13.00390625" style="16" bestFit="1" customWidth="1"/>
    <col min="251" max="251" width="17.00390625" style="16" bestFit="1" customWidth="1"/>
    <col min="252" max="252" width="8.875" style="16" customWidth="1"/>
    <col min="253" max="253" width="12.75390625" style="16" bestFit="1" customWidth="1"/>
    <col min="254" max="254" width="17.00390625" style="16" bestFit="1" customWidth="1"/>
    <col min="255" max="255" width="9.125" style="16" customWidth="1"/>
    <col min="256" max="16384" width="13.875" style="16" bestFit="1" customWidth="1"/>
  </cols>
  <sheetData>
    <row r="1" ht="15">
      <c r="A1" s="58" t="s">
        <v>114</v>
      </c>
    </row>
    <row r="2" ht="15">
      <c r="A2" s="45" t="s">
        <v>150</v>
      </c>
    </row>
    <row r="3" ht="15">
      <c r="A3" s="45"/>
    </row>
    <row r="4" ht="15">
      <c r="A4" s="45"/>
    </row>
    <row r="5" spans="1:5" ht="15">
      <c r="A5" s="45"/>
      <c r="B5" s="16" t="s">
        <v>151</v>
      </c>
      <c r="E5" s="16" t="s">
        <v>152</v>
      </c>
    </row>
    <row r="6" spans="1:6" ht="15">
      <c r="A6" s="45"/>
      <c r="C6" s="53" t="s">
        <v>115</v>
      </c>
      <c r="E6" s="53"/>
      <c r="F6" s="16" t="s">
        <v>115</v>
      </c>
    </row>
    <row r="7" spans="1:6" ht="15">
      <c r="A7" s="45"/>
      <c r="B7" s="16" t="s">
        <v>116</v>
      </c>
      <c r="C7" s="53" t="s">
        <v>117</v>
      </c>
      <c r="D7" s="70"/>
      <c r="E7" s="53" t="s">
        <v>116</v>
      </c>
      <c r="F7" s="53" t="s">
        <v>117</v>
      </c>
    </row>
    <row r="8" spans="1:6" ht="15">
      <c r="A8" s="45" t="s">
        <v>120</v>
      </c>
      <c r="B8" s="25">
        <v>29650971</v>
      </c>
      <c r="C8" s="25">
        <v>147930784118.9</v>
      </c>
      <c r="D8" s="72"/>
      <c r="E8" s="25">
        <v>31156428</v>
      </c>
      <c r="F8" s="25">
        <v>289075275834</v>
      </c>
    </row>
    <row r="9" spans="1:6" ht="15">
      <c r="A9" s="45" t="s">
        <v>121</v>
      </c>
      <c r="B9" s="25">
        <v>5324236</v>
      </c>
      <c r="C9" s="25">
        <v>48162003401.4</v>
      </c>
      <c r="D9" s="72"/>
      <c r="E9" s="25">
        <v>8173040</v>
      </c>
      <c r="F9" s="25">
        <v>121328669292</v>
      </c>
    </row>
    <row r="10" spans="1:6" ht="15">
      <c r="A10" s="45" t="s">
        <v>122</v>
      </c>
      <c r="B10" s="25">
        <v>3950292</v>
      </c>
      <c r="C10" s="25">
        <v>56632880741.4</v>
      </c>
      <c r="D10" s="72"/>
      <c r="E10" s="25">
        <v>3954759</v>
      </c>
      <c r="F10" s="25">
        <v>104844840818</v>
      </c>
    </row>
    <row r="11" spans="1:6" ht="15">
      <c r="A11" s="45" t="s">
        <v>123</v>
      </c>
      <c r="B11" s="25">
        <v>1063380</v>
      </c>
      <c r="C11" s="25">
        <v>17076862082.7</v>
      </c>
      <c r="D11" s="72"/>
      <c r="E11" s="25">
        <v>3246520</v>
      </c>
      <c r="F11" s="25">
        <v>71997867654</v>
      </c>
    </row>
    <row r="12" spans="1:6" ht="15">
      <c r="A12" s="45" t="s">
        <v>124</v>
      </c>
      <c r="B12" s="25">
        <v>294851</v>
      </c>
      <c r="C12" s="25">
        <v>10797394765</v>
      </c>
      <c r="D12" s="72"/>
      <c r="E12" s="25">
        <v>402128</v>
      </c>
      <c r="F12" s="25">
        <v>23294693269</v>
      </c>
    </row>
    <row r="13" spans="1:6" ht="15">
      <c r="A13" s="45" t="s">
        <v>125</v>
      </c>
      <c r="B13" s="25">
        <v>1398050</v>
      </c>
      <c r="C13" s="25">
        <v>25358824893.7</v>
      </c>
      <c r="D13" s="72"/>
      <c r="E13" s="25">
        <v>1848596</v>
      </c>
      <c r="F13" s="25">
        <v>59163796425</v>
      </c>
    </row>
    <row r="14" spans="1:6" ht="15">
      <c r="A14" s="45" t="s">
        <v>126</v>
      </c>
      <c r="B14" s="25">
        <v>481340</v>
      </c>
      <c r="C14" s="25">
        <v>8711340521.6</v>
      </c>
      <c r="D14" s="72"/>
      <c r="E14" s="25">
        <v>1623940</v>
      </c>
      <c r="F14" s="25">
        <v>40672466251</v>
      </c>
    </row>
    <row r="15" spans="1:6" ht="15">
      <c r="A15" s="45" t="s">
        <v>127</v>
      </c>
      <c r="B15" s="25">
        <v>497520</v>
      </c>
      <c r="C15" s="25">
        <v>10944496492.7</v>
      </c>
      <c r="D15" s="72"/>
      <c r="E15" s="25">
        <v>1238220</v>
      </c>
      <c r="F15" s="25">
        <v>41451436904</v>
      </c>
    </row>
    <row r="16" spans="1:6" ht="15">
      <c r="A16" s="45" t="s">
        <v>128</v>
      </c>
      <c r="B16" s="25">
        <v>156136</v>
      </c>
      <c r="C16" s="25">
        <v>6754026750.9</v>
      </c>
      <c r="D16" s="72"/>
      <c r="E16" s="25">
        <v>261620</v>
      </c>
      <c r="F16" s="25">
        <v>17223679429</v>
      </c>
    </row>
    <row r="17" spans="1:6" ht="15">
      <c r="A17" s="45" t="s">
        <v>129</v>
      </c>
      <c r="B17" s="25">
        <v>137312</v>
      </c>
      <c r="C17" s="25">
        <v>6643777195.5</v>
      </c>
      <c r="D17" s="72"/>
      <c r="E17" s="25">
        <v>195079</v>
      </c>
      <c r="F17" s="25">
        <v>15006050515</v>
      </c>
    </row>
    <row r="18" spans="1:6" ht="15">
      <c r="A18" s="45" t="s">
        <v>130</v>
      </c>
      <c r="B18" s="25">
        <v>264440</v>
      </c>
      <c r="C18" s="25">
        <v>6284593364.6</v>
      </c>
      <c r="D18" s="72"/>
      <c r="E18" s="25">
        <v>714480</v>
      </c>
      <c r="F18" s="25">
        <v>25949366457</v>
      </c>
    </row>
    <row r="19" spans="1:6" ht="15">
      <c r="A19" s="45" t="s">
        <v>131</v>
      </c>
      <c r="B19" s="25">
        <v>90650</v>
      </c>
      <c r="C19" s="25">
        <v>4609158796.6</v>
      </c>
      <c r="D19" s="72"/>
      <c r="E19" s="25">
        <v>148156</v>
      </c>
      <c r="F19" s="25">
        <v>12006483778</v>
      </c>
    </row>
    <row r="20" spans="1:6" ht="15">
      <c r="A20" s="45"/>
      <c r="B20" s="73"/>
      <c r="C20" s="73"/>
      <c r="D20" s="73"/>
      <c r="E20" s="73"/>
      <c r="F20" s="74"/>
    </row>
    <row r="21" spans="1:6" ht="15">
      <c r="A21" s="75" t="s">
        <v>132</v>
      </c>
      <c r="B21" s="73"/>
      <c r="C21" s="73"/>
      <c r="D21" s="73"/>
      <c r="E21" s="73"/>
      <c r="F21" s="74"/>
    </row>
    <row r="22" spans="1:6" ht="15">
      <c r="A22" s="45" t="s">
        <v>133</v>
      </c>
      <c r="B22" s="73">
        <f>B9-B27-B28-B29-B34-B35</f>
        <v>3643800</v>
      </c>
      <c r="C22" s="73">
        <f>C9-C27-C28-C29-C34-C35</f>
        <v>18231563396.4</v>
      </c>
      <c r="D22" s="73"/>
      <c r="E22" s="73">
        <f>E9-E27-E28-E29-E34-E35</f>
        <v>5301520</v>
      </c>
      <c r="F22" s="74">
        <f>F9-F27-F28-F29-F34-F35</f>
        <v>42224577422</v>
      </c>
    </row>
    <row r="23" spans="1:12" ht="15">
      <c r="A23" s="45" t="s">
        <v>134</v>
      </c>
      <c r="B23" s="73">
        <f>B10-B27-B31-B32-B34-B35</f>
        <v>2272500</v>
      </c>
      <c r="C23" s="73">
        <f>C10-C27-C31-C32-C34-C35</f>
        <v>24579534320.700005</v>
      </c>
      <c r="D23" s="73"/>
      <c r="E23" s="73">
        <f>E10-E27-E31-E32-E34-E35</f>
        <v>1535500</v>
      </c>
      <c r="F23" s="74">
        <f>F10-F27-F31-F32-F34-F35</f>
        <v>27179407209</v>
      </c>
      <c r="L23" s="25"/>
    </row>
    <row r="24" spans="1:12" ht="15">
      <c r="A24" s="45" t="s">
        <v>135</v>
      </c>
      <c r="B24" s="73">
        <f>B11-B28-B31-B34</f>
        <v>348960</v>
      </c>
      <c r="C24" s="73">
        <f>C11-C28-C31-C34</f>
        <v>3705618433</v>
      </c>
      <c r="D24" s="73"/>
      <c r="E24" s="73">
        <f>E11-E28-E31-E34</f>
        <v>1098840</v>
      </c>
      <c r="F24" s="74">
        <f>F11-F28-F31-F34</f>
        <v>15823330956</v>
      </c>
      <c r="H24" s="25"/>
      <c r="K24" s="25"/>
      <c r="L24" s="25"/>
    </row>
    <row r="25" spans="1:12" ht="15">
      <c r="A25" s="45" t="s">
        <v>136</v>
      </c>
      <c r="B25" s="73">
        <f>B12-B29-B32-B35</f>
        <v>92053</v>
      </c>
      <c r="C25" s="73">
        <f>C12-C29-C32-C35</f>
        <v>2008749615.2000008</v>
      </c>
      <c r="D25" s="73"/>
      <c r="E25" s="73">
        <f>E12-E29-E32-E35</f>
        <v>93585</v>
      </c>
      <c r="F25" s="74">
        <f>F12-F29-F32-F35</f>
        <v>3071447103</v>
      </c>
      <c r="H25" s="25"/>
      <c r="L25" s="25"/>
    </row>
    <row r="26" spans="1:12" ht="15">
      <c r="A26" s="45"/>
      <c r="B26" s="73"/>
      <c r="C26" s="73"/>
      <c r="D26" s="73"/>
      <c r="E26" s="73"/>
      <c r="F26" s="74"/>
      <c r="H26" s="25"/>
      <c r="L26" s="25"/>
    </row>
    <row r="27" spans="1:12" ht="15">
      <c r="A27" s="45" t="s">
        <v>137</v>
      </c>
      <c r="B27" s="73">
        <f>B13-B18-B19</f>
        <v>1042960</v>
      </c>
      <c r="C27" s="73">
        <f>C13-C18-C19</f>
        <v>14465072732.499998</v>
      </c>
      <c r="D27" s="73"/>
      <c r="E27" s="73">
        <f>E13-E18-E19</f>
        <v>985960</v>
      </c>
      <c r="F27" s="74">
        <f>F13-F18-F19</f>
        <v>21207946190</v>
      </c>
      <c r="H27" s="25"/>
      <c r="L27" s="25"/>
    </row>
    <row r="28" spans="1:12" ht="15">
      <c r="A28" s="45" t="s">
        <v>138</v>
      </c>
      <c r="B28" s="73">
        <f>B14-B18</f>
        <v>216900</v>
      </c>
      <c r="C28" s="73">
        <f>C14-C18</f>
        <v>2426747157</v>
      </c>
      <c r="D28" s="73"/>
      <c r="E28" s="73">
        <f>E14-E18</f>
        <v>909460</v>
      </c>
      <c r="F28" s="74">
        <f>F14-F18</f>
        <v>14723099794</v>
      </c>
      <c r="H28" s="25"/>
      <c r="L28" s="25"/>
    </row>
    <row r="29" spans="1:12" ht="15">
      <c r="A29" s="45" t="s">
        <v>139</v>
      </c>
      <c r="B29" s="73">
        <f>B16-B19</f>
        <v>65486</v>
      </c>
      <c r="C29" s="73">
        <f>C16-C19</f>
        <v>2144867954.2999992</v>
      </c>
      <c r="D29" s="73"/>
      <c r="E29" s="73">
        <f>E16-E19</f>
        <v>113464</v>
      </c>
      <c r="F29" s="74">
        <f>F16-F19</f>
        <v>5217195651</v>
      </c>
      <c r="H29" s="25"/>
      <c r="L29" s="25"/>
    </row>
    <row r="30" spans="1:12" ht="15">
      <c r="A30" s="45"/>
      <c r="B30" s="73"/>
      <c r="C30" s="73"/>
      <c r="D30" s="73"/>
      <c r="E30" s="73"/>
      <c r="F30" s="74"/>
      <c r="H30" s="25"/>
      <c r="L30" s="25"/>
    </row>
    <row r="31" spans="1:12" ht="15">
      <c r="A31" s="45" t="s">
        <v>140</v>
      </c>
      <c r="B31" s="73">
        <f>B15-B18</f>
        <v>233080</v>
      </c>
      <c r="C31" s="73">
        <f>C15-C18</f>
        <v>4659903128.1</v>
      </c>
      <c r="D31" s="73"/>
      <c r="E31" s="73">
        <f>E15-E18</f>
        <v>523740</v>
      </c>
      <c r="F31" s="74">
        <f>F15-F18</f>
        <v>15502070447</v>
      </c>
      <c r="H31" s="25"/>
      <c r="L31" s="25"/>
    </row>
    <row r="32" spans="1:12" ht="15">
      <c r="A32" s="45" t="s">
        <v>141</v>
      </c>
      <c r="B32" s="73">
        <f>B17-B19</f>
        <v>46662</v>
      </c>
      <c r="C32" s="73">
        <f>C17-C19</f>
        <v>2034618398.8999996</v>
      </c>
      <c r="D32" s="73"/>
      <c r="E32" s="73">
        <f>E17-E19</f>
        <v>46923</v>
      </c>
      <c r="F32" s="74">
        <f>F17-F19</f>
        <v>2999566737</v>
      </c>
      <c r="H32" s="25"/>
      <c r="L32" s="25"/>
    </row>
    <row r="33" spans="2:12" ht="15">
      <c r="B33" s="73"/>
      <c r="C33" s="73"/>
      <c r="D33" s="73"/>
      <c r="E33" s="73"/>
      <c r="F33" s="74"/>
      <c r="H33" s="25"/>
      <c r="L33" s="25"/>
    </row>
    <row r="34" spans="1:12" ht="15">
      <c r="A34" s="58" t="s">
        <v>130</v>
      </c>
      <c r="B34" s="73">
        <f>B18</f>
        <v>264440</v>
      </c>
      <c r="C34" s="73">
        <f>C18</f>
        <v>6284593364.6</v>
      </c>
      <c r="D34" s="73"/>
      <c r="E34" s="73">
        <f>E18</f>
        <v>714480</v>
      </c>
      <c r="F34" s="74">
        <f>F18</f>
        <v>25949366457</v>
      </c>
      <c r="H34" s="25"/>
      <c r="L34" s="25"/>
    </row>
    <row r="35" spans="1:12" ht="15">
      <c r="A35" s="45" t="s">
        <v>131</v>
      </c>
      <c r="B35" s="73">
        <f>B19</f>
        <v>90650</v>
      </c>
      <c r="C35" s="73">
        <f>C19</f>
        <v>4609158796.6</v>
      </c>
      <c r="D35" s="73"/>
      <c r="E35" s="73">
        <f>E19</f>
        <v>148156</v>
      </c>
      <c r="F35" s="74">
        <f>F19</f>
        <v>12006483778</v>
      </c>
      <c r="H35" s="25"/>
      <c r="L35" s="25"/>
    </row>
    <row r="36" spans="2:12" ht="15">
      <c r="B36" s="73"/>
      <c r="C36" s="73"/>
      <c r="D36" s="73"/>
      <c r="E36" s="73"/>
      <c r="F36" s="74"/>
      <c r="H36" s="25"/>
      <c r="L36" s="25"/>
    </row>
    <row r="37" spans="1:12" ht="12.75" customHeight="1">
      <c r="A37" s="58" t="s">
        <v>142</v>
      </c>
      <c r="B37" s="73">
        <f>B8-SUM(B22:B35)</f>
        <v>21333480</v>
      </c>
      <c r="C37" s="73">
        <f>C8-SUM(C22:C35)</f>
        <v>62780356821.599976</v>
      </c>
      <c r="D37" s="73"/>
      <c r="E37" s="73">
        <f>E8-SUM(E22:E35)</f>
        <v>19684800</v>
      </c>
      <c r="F37" s="74">
        <f>F8-SUM(F22:F35)</f>
        <v>103170784090</v>
      </c>
      <c r="H37" s="25"/>
      <c r="L37" s="25"/>
    </row>
    <row r="38" spans="1:12" ht="15">
      <c r="A38" s="45"/>
      <c r="B38" s="73"/>
      <c r="C38" s="73"/>
      <c r="D38" s="73"/>
      <c r="E38" s="73"/>
      <c r="F38" s="74"/>
      <c r="L38" s="25"/>
    </row>
    <row r="39" spans="1:6" ht="15">
      <c r="A39" s="45" t="s">
        <v>73</v>
      </c>
      <c r="B39" s="73">
        <f>SUM(B22:B37)</f>
        <v>29650971</v>
      </c>
      <c r="C39" s="73">
        <f>SUM(C22:C37)</f>
        <v>147930784118.9</v>
      </c>
      <c r="D39" s="73"/>
      <c r="E39" s="73">
        <f>SUM(E22:E37)</f>
        <v>31156428</v>
      </c>
      <c r="F39" s="74">
        <f>SUM(F22:F37)</f>
        <v>289075275834</v>
      </c>
    </row>
    <row r="40" spans="1:6" ht="15">
      <c r="A40" s="45"/>
      <c r="B40" s="73"/>
      <c r="C40" s="73"/>
      <c r="D40" s="73"/>
      <c r="E40" s="73"/>
      <c r="F40" s="73"/>
    </row>
    <row r="41" spans="1:6" ht="15">
      <c r="A41" s="45"/>
      <c r="B41" s="73"/>
      <c r="C41" s="73"/>
      <c r="D41" s="73"/>
      <c r="E41" s="76"/>
      <c r="F41" s="73"/>
    </row>
    <row r="42" spans="1:6" ht="15">
      <c r="A42" s="16" t="s">
        <v>143</v>
      </c>
      <c r="B42" s="32" t="s">
        <v>118</v>
      </c>
      <c r="C42" s="53" t="s">
        <v>119</v>
      </c>
      <c r="E42" s="73"/>
      <c r="F42" s="73"/>
    </row>
    <row r="43" spans="1:6" ht="15">
      <c r="A43" s="16" t="s">
        <v>118</v>
      </c>
      <c r="B43" s="53"/>
      <c r="D43" s="53"/>
      <c r="E43" s="73"/>
      <c r="F43" s="73"/>
    </row>
    <row r="44" spans="1:6" ht="15">
      <c r="A44" s="16" t="s">
        <v>144</v>
      </c>
      <c r="B44" s="32">
        <f>B9/$B$8*100</f>
        <v>17.956363047942006</v>
      </c>
      <c r="C44" s="55">
        <f>C9/$C$8*100</f>
        <v>32.55712033723122</v>
      </c>
      <c r="D44" s="32"/>
      <c r="E44" s="32">
        <f>E9/$E$8*100</f>
        <v>26.232275407180822</v>
      </c>
      <c r="F44" s="55">
        <f>F9/$F$8*100</f>
        <v>41.97130624262463</v>
      </c>
    </row>
    <row r="45" spans="1:6" ht="15">
      <c r="A45" s="16" t="s">
        <v>145</v>
      </c>
      <c r="B45" s="32">
        <f>B10/$B$8*100</f>
        <v>13.322639585732285</v>
      </c>
      <c r="C45" s="55">
        <f>C10/$C$8*100</f>
        <v>38.28336412783501</v>
      </c>
      <c r="D45" s="32"/>
      <c r="E45" s="32">
        <f>E10/$E$8*100</f>
        <v>12.693236207950411</v>
      </c>
      <c r="F45" s="55">
        <f>F10/$F$8*100</f>
        <v>36.26904463396815</v>
      </c>
    </row>
    <row r="46" spans="1:6" ht="15">
      <c r="A46" s="16" t="s">
        <v>146</v>
      </c>
      <c r="B46" s="32">
        <f>B11/$B$8*100</f>
        <v>3.586324373660478</v>
      </c>
      <c r="C46" s="55">
        <f>C11/$C$8*100</f>
        <v>11.543819080262836</v>
      </c>
      <c r="D46" s="32"/>
      <c r="E46" s="32">
        <f>E11/$E$8*100</f>
        <v>10.42006484183617</v>
      </c>
      <c r="F46" s="55">
        <f>F11/$F$8*100</f>
        <v>24.90626963730527</v>
      </c>
    </row>
    <row r="47" spans="1:6" ht="15">
      <c r="A47" s="16" t="s">
        <v>147</v>
      </c>
      <c r="B47" s="32">
        <f>B12/$B$8*100</f>
        <v>0.9944058830316214</v>
      </c>
      <c r="C47" s="55">
        <f>C12/$C$8*100</f>
        <v>7.298950539139675</v>
      </c>
      <c r="D47" s="32"/>
      <c r="E47" s="32">
        <f>E12/$E$8*100</f>
        <v>1.29067427113275</v>
      </c>
      <c r="F47" s="55">
        <f>F12/$F$8*100</f>
        <v>8.058348539768188</v>
      </c>
    </row>
    <row r="48" spans="1:6" ht="15">
      <c r="A48" s="45"/>
      <c r="B48" s="32"/>
      <c r="C48" s="55"/>
      <c r="D48" s="32"/>
      <c r="E48" s="32"/>
      <c r="F48" s="55"/>
    </row>
    <row r="49" spans="1:6" ht="15">
      <c r="A49" s="45"/>
      <c r="B49" s="32"/>
      <c r="C49" s="55"/>
      <c r="D49" s="32"/>
      <c r="E49" s="32"/>
      <c r="F49" s="55"/>
    </row>
    <row r="50" spans="1:6" ht="15">
      <c r="A50" s="45" t="s">
        <v>20</v>
      </c>
      <c r="B50" s="64">
        <v>1999</v>
      </c>
      <c r="C50" s="77">
        <v>2009</v>
      </c>
      <c r="D50" s="64"/>
      <c r="E50" s="64"/>
      <c r="F50" s="77"/>
    </row>
    <row r="51" spans="1:6" ht="15">
      <c r="A51" s="45" t="s">
        <v>148</v>
      </c>
      <c r="B51" s="32">
        <v>69.8323</v>
      </c>
      <c r="C51" s="55">
        <v>69.2113</v>
      </c>
      <c r="D51" s="32"/>
      <c r="E51" s="32"/>
      <c r="F51" s="55"/>
    </row>
    <row r="52" spans="1:6" ht="15">
      <c r="A52" s="45" t="s">
        <v>149</v>
      </c>
      <c r="B52" s="32">
        <v>13.6517</v>
      </c>
      <c r="C52" s="55">
        <v>13.9067</v>
      </c>
      <c r="D52" s="32"/>
      <c r="E52" s="32"/>
      <c r="F52" s="55"/>
    </row>
    <row r="53" spans="1:5" ht="15">
      <c r="A53" s="45"/>
      <c r="B53" s="32"/>
      <c r="C53" s="55"/>
      <c r="D53" s="32"/>
      <c r="E53" s="32"/>
    </row>
    <row r="54" spans="1:5" ht="15">
      <c r="A54" s="45"/>
      <c r="B54" s="32"/>
      <c r="C54" s="55"/>
      <c r="D54" s="32"/>
      <c r="E54" s="32"/>
    </row>
    <row r="55" spans="1:5" ht="15">
      <c r="A55" s="45"/>
      <c r="B55" s="32"/>
      <c r="C55" s="55"/>
      <c r="D55" s="32"/>
      <c r="E55" s="32"/>
    </row>
    <row r="56" spans="1:5" ht="15">
      <c r="A56" s="45"/>
      <c r="B56" s="32"/>
      <c r="C56" s="55"/>
      <c r="D56" s="32"/>
      <c r="E56" s="32"/>
    </row>
    <row r="57" spans="1:5" ht="15">
      <c r="A57" s="45"/>
      <c r="B57" s="32"/>
      <c r="C57" s="55"/>
      <c r="D57" s="32"/>
      <c r="E57" s="32"/>
    </row>
    <row r="58" spans="1:5" ht="15">
      <c r="A58" s="45"/>
      <c r="B58" s="32"/>
      <c r="C58" s="55"/>
      <c r="D58" s="32"/>
      <c r="E58" s="32"/>
    </row>
    <row r="59" spans="1:5" ht="15">
      <c r="A59" s="45"/>
      <c r="B59" s="32"/>
      <c r="C59" s="55"/>
      <c r="D59" s="32"/>
      <c r="E59" s="32"/>
    </row>
    <row r="60" spans="2:5" ht="15">
      <c r="B60" s="32"/>
      <c r="C60" s="55"/>
      <c r="D60" s="32"/>
      <c r="E60" s="32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6.375" style="232" customWidth="1"/>
    <col min="2" max="2" width="10.375" style="34" customWidth="1"/>
    <col min="3" max="3" width="7.625" style="53" customWidth="1"/>
    <col min="4" max="4" width="8.375" style="53" bestFit="1" customWidth="1"/>
    <col min="5" max="5" width="8.25390625" style="53" customWidth="1"/>
    <col min="6" max="6" width="9.25390625" style="53" bestFit="1" customWidth="1"/>
    <col min="7" max="7" width="9.875" style="53" customWidth="1"/>
    <col min="8" max="8" width="5.25390625" style="53" customWidth="1"/>
    <col min="9" max="9" width="12.375" style="16" customWidth="1"/>
    <col min="10" max="14" width="9.125" style="16" customWidth="1"/>
    <col min="15" max="15" width="5.25390625" style="16" customWidth="1"/>
    <col min="16" max="16384" width="9.125" style="16" customWidth="1"/>
  </cols>
  <sheetData>
    <row r="1" ht="15" customHeight="1">
      <c r="A1" s="232" t="s">
        <v>179</v>
      </c>
    </row>
    <row r="2" ht="15" customHeight="1">
      <c r="A2" s="232" t="s">
        <v>180</v>
      </c>
    </row>
    <row r="5" spans="1:21" ht="15" customHeight="1">
      <c r="A5" s="232" t="s">
        <v>65</v>
      </c>
      <c r="D5" s="232"/>
      <c r="E5" s="232"/>
      <c r="F5" s="34"/>
      <c r="G5" s="232"/>
      <c r="H5" s="232"/>
      <c r="I5" s="232" t="s">
        <v>173</v>
      </c>
      <c r="J5" s="53"/>
      <c r="K5" s="232"/>
      <c r="L5" s="232"/>
      <c r="M5" s="232"/>
      <c r="N5" s="232"/>
      <c r="O5" s="232"/>
      <c r="P5" s="232" t="s">
        <v>69</v>
      </c>
      <c r="Q5" s="53"/>
      <c r="R5" s="232"/>
      <c r="S5" s="232"/>
      <c r="T5" s="232"/>
      <c r="U5" s="232"/>
    </row>
    <row r="6" spans="3:21" ht="15" customHeight="1">
      <c r="C6" s="53" t="s">
        <v>166</v>
      </c>
      <c r="D6" s="53" t="s">
        <v>166</v>
      </c>
      <c r="E6" s="53" t="s">
        <v>166</v>
      </c>
      <c r="F6" s="53" t="s">
        <v>166</v>
      </c>
      <c r="G6" s="53" t="s">
        <v>167</v>
      </c>
      <c r="I6" s="34"/>
      <c r="J6" s="53" t="s">
        <v>166</v>
      </c>
      <c r="K6" s="53" t="s">
        <v>166</v>
      </c>
      <c r="L6" s="53" t="s">
        <v>166</v>
      </c>
      <c r="M6" s="53" t="s">
        <v>174</v>
      </c>
      <c r="N6" s="53" t="s">
        <v>167</v>
      </c>
      <c r="O6" s="53"/>
      <c r="P6" s="34"/>
      <c r="Q6" s="53" t="s">
        <v>166</v>
      </c>
      <c r="R6" s="53" t="s">
        <v>166</v>
      </c>
      <c r="S6" s="53" t="s">
        <v>166</v>
      </c>
      <c r="T6" s="53" t="s">
        <v>174</v>
      </c>
      <c r="U6" s="53" t="s">
        <v>167</v>
      </c>
    </row>
    <row r="7" spans="2:21" ht="15" customHeight="1">
      <c r="B7" s="34" t="s">
        <v>168</v>
      </c>
      <c r="D7" s="53" t="s">
        <v>169</v>
      </c>
      <c r="E7" s="53" t="s">
        <v>170</v>
      </c>
      <c r="F7" s="53" t="s">
        <v>171</v>
      </c>
      <c r="I7" s="34"/>
      <c r="J7" s="53"/>
      <c r="K7" s="53" t="s">
        <v>169</v>
      </c>
      <c r="L7" s="53" t="s">
        <v>170</v>
      </c>
      <c r="M7" s="53" t="s">
        <v>171</v>
      </c>
      <c r="N7" s="53"/>
      <c r="O7" s="53"/>
      <c r="P7" s="34"/>
      <c r="Q7" s="53"/>
      <c r="R7" s="53" t="s">
        <v>169</v>
      </c>
      <c r="S7" s="53" t="s">
        <v>170</v>
      </c>
      <c r="T7" s="53" t="s">
        <v>171</v>
      </c>
      <c r="U7" s="53"/>
    </row>
    <row r="8" spans="1:21" ht="15" customHeight="1">
      <c r="A8" s="230">
        <v>1978</v>
      </c>
      <c r="B8" s="82">
        <v>35707</v>
      </c>
      <c r="C8" s="55">
        <v>93</v>
      </c>
      <c r="D8" s="55">
        <v>3</v>
      </c>
      <c r="E8" s="55">
        <v>0.6</v>
      </c>
      <c r="F8" s="55">
        <v>0.1</v>
      </c>
      <c r="G8" s="55">
        <v>3.3</v>
      </c>
      <c r="H8" s="55"/>
      <c r="I8" s="82">
        <v>287</v>
      </c>
      <c r="J8" s="55">
        <v>84.7</v>
      </c>
      <c r="K8" s="55">
        <v>1.7</v>
      </c>
      <c r="L8" s="55" t="s">
        <v>175</v>
      </c>
      <c r="M8" s="55">
        <v>0</v>
      </c>
      <c r="N8" s="55">
        <v>13.6</v>
      </c>
      <c r="O8" s="55"/>
      <c r="P8" s="82">
        <v>5937</v>
      </c>
      <c r="Q8" s="55">
        <v>71.7</v>
      </c>
      <c r="R8" s="55">
        <v>3.7</v>
      </c>
      <c r="S8" s="55">
        <v>0.3</v>
      </c>
      <c r="T8" s="55">
        <v>0.2</v>
      </c>
      <c r="U8" s="55">
        <v>24.1</v>
      </c>
    </row>
    <row r="9" spans="1:21" ht="15" customHeight="1">
      <c r="A9" s="230">
        <v>1979</v>
      </c>
      <c r="B9" s="82">
        <v>41675</v>
      </c>
      <c r="C9" s="55">
        <v>92.6</v>
      </c>
      <c r="D9" s="55">
        <v>3.4</v>
      </c>
      <c r="E9" s="55">
        <v>0.7</v>
      </c>
      <c r="F9" s="55">
        <v>0.1</v>
      </c>
      <c r="G9" s="55">
        <v>3.2</v>
      </c>
      <c r="H9" s="55"/>
      <c r="I9" s="82">
        <v>436</v>
      </c>
      <c r="J9" s="55">
        <v>87.2</v>
      </c>
      <c r="K9" s="55">
        <v>1.4</v>
      </c>
      <c r="L9" s="55" t="s">
        <v>175</v>
      </c>
      <c r="M9" s="55">
        <v>0</v>
      </c>
      <c r="N9" s="55">
        <v>11.5</v>
      </c>
      <c r="O9" s="55"/>
      <c r="P9" s="82">
        <v>7957</v>
      </c>
      <c r="Q9" s="55">
        <v>75.1</v>
      </c>
      <c r="R9" s="55">
        <v>4.3</v>
      </c>
      <c r="S9" s="55">
        <v>0.4</v>
      </c>
      <c r="T9" s="55">
        <v>0.2</v>
      </c>
      <c r="U9" s="55">
        <v>20.1</v>
      </c>
    </row>
    <row r="10" spans="1:21" ht="15" customHeight="1">
      <c r="A10" s="230">
        <v>1980</v>
      </c>
      <c r="B10" s="82">
        <v>46259</v>
      </c>
      <c r="C10" s="55">
        <v>91.7</v>
      </c>
      <c r="D10" s="55">
        <v>3.9</v>
      </c>
      <c r="E10" s="55">
        <v>0.9</v>
      </c>
      <c r="F10" s="55">
        <v>0.2</v>
      </c>
      <c r="G10" s="55">
        <v>3.4</v>
      </c>
      <c r="H10" s="55"/>
      <c r="I10" s="82">
        <v>894</v>
      </c>
      <c r="J10" s="55">
        <v>88.9</v>
      </c>
      <c r="K10" s="55">
        <v>1.7</v>
      </c>
      <c r="L10" s="55">
        <v>0.8</v>
      </c>
      <c r="M10" s="55">
        <v>0.1</v>
      </c>
      <c r="N10" s="55">
        <v>8.5</v>
      </c>
      <c r="O10" s="55"/>
      <c r="P10" s="82">
        <v>10172</v>
      </c>
      <c r="Q10" s="55">
        <v>74.2</v>
      </c>
      <c r="R10" s="55">
        <v>5.1</v>
      </c>
      <c r="S10" s="55">
        <v>0.4</v>
      </c>
      <c r="T10" s="55">
        <v>0.3</v>
      </c>
      <c r="U10" s="55">
        <v>20</v>
      </c>
    </row>
    <row r="11" spans="1:21" ht="15" customHeight="1">
      <c r="A11" s="230">
        <v>1981</v>
      </c>
      <c r="B11" s="82">
        <v>51363</v>
      </c>
      <c r="C11" s="55">
        <v>89.7</v>
      </c>
      <c r="D11" s="55">
        <v>4.5</v>
      </c>
      <c r="E11" s="55">
        <v>1.2</v>
      </c>
      <c r="F11" s="55">
        <v>1.1</v>
      </c>
      <c r="G11" s="55">
        <v>3.6</v>
      </c>
      <c r="H11" s="55"/>
      <c r="I11" s="82">
        <v>2617</v>
      </c>
      <c r="J11" s="55">
        <v>89.7</v>
      </c>
      <c r="K11" s="55">
        <v>2.9</v>
      </c>
      <c r="L11" s="55">
        <v>1.6</v>
      </c>
      <c r="M11" s="55">
        <v>1.3</v>
      </c>
      <c r="N11" s="55">
        <v>4.5</v>
      </c>
      <c r="O11" s="55"/>
      <c r="P11" s="82">
        <v>12731</v>
      </c>
      <c r="Q11" s="55">
        <v>70.9</v>
      </c>
      <c r="R11" s="55">
        <v>5.1</v>
      </c>
      <c r="S11" s="55">
        <v>0.5</v>
      </c>
      <c r="T11" s="55">
        <v>1.3</v>
      </c>
      <c r="U11" s="55">
        <v>22.2</v>
      </c>
    </row>
    <row r="12" spans="1:21" ht="15" customHeight="1">
      <c r="A12" s="230">
        <v>1982</v>
      </c>
      <c r="B12" s="82">
        <v>56318</v>
      </c>
      <c r="C12" s="55">
        <v>88.2</v>
      </c>
      <c r="D12" s="55">
        <v>5.1</v>
      </c>
      <c r="E12" s="55">
        <v>1.5</v>
      </c>
      <c r="F12" s="55">
        <v>1.3</v>
      </c>
      <c r="G12" s="55">
        <v>3.9</v>
      </c>
      <c r="H12" s="55"/>
      <c r="I12" s="82">
        <v>4378</v>
      </c>
      <c r="J12" s="55">
        <v>88.8</v>
      </c>
      <c r="K12" s="55">
        <v>3</v>
      </c>
      <c r="L12" s="55">
        <v>1.4</v>
      </c>
      <c r="M12" s="55">
        <v>2.8000000000000003</v>
      </c>
      <c r="N12" s="55">
        <v>4</v>
      </c>
      <c r="O12" s="55"/>
      <c r="P12" s="82">
        <v>15499</v>
      </c>
      <c r="Q12" s="55">
        <v>68.7</v>
      </c>
      <c r="R12" s="55">
        <v>5.4</v>
      </c>
      <c r="S12" s="55">
        <v>0.7</v>
      </c>
      <c r="T12" s="55">
        <v>1.1</v>
      </c>
      <c r="U12" s="55">
        <v>24</v>
      </c>
    </row>
    <row r="13" spans="1:21" ht="15" customHeight="1">
      <c r="A13" s="230">
        <v>1983</v>
      </c>
      <c r="B13" s="82">
        <v>64056</v>
      </c>
      <c r="C13" s="55">
        <v>86.7</v>
      </c>
      <c r="D13" s="55">
        <v>5.7</v>
      </c>
      <c r="E13" s="55">
        <v>1.6</v>
      </c>
      <c r="F13" s="55">
        <v>2.1</v>
      </c>
      <c r="G13" s="55">
        <v>3.9</v>
      </c>
      <c r="H13" s="55"/>
      <c r="I13" s="82">
        <v>6772</v>
      </c>
      <c r="J13" s="55">
        <v>87.2</v>
      </c>
      <c r="K13" s="55">
        <v>4</v>
      </c>
      <c r="L13" s="55">
        <v>1.4</v>
      </c>
      <c r="M13" s="55">
        <v>4.2</v>
      </c>
      <c r="N13" s="55">
        <v>3.2</v>
      </c>
      <c r="O13" s="55"/>
      <c r="P13" s="82">
        <v>18562</v>
      </c>
      <c r="Q13" s="55">
        <v>66.9</v>
      </c>
      <c r="R13" s="55">
        <v>5.8</v>
      </c>
      <c r="S13" s="55">
        <v>0.9</v>
      </c>
      <c r="T13" s="55">
        <v>1.7</v>
      </c>
      <c r="U13" s="55">
        <v>24.7</v>
      </c>
    </row>
    <row r="14" spans="1:21" ht="15" customHeight="1">
      <c r="A14" s="230">
        <v>1984</v>
      </c>
      <c r="B14" s="82">
        <v>69081</v>
      </c>
      <c r="C14" s="55">
        <v>84.9</v>
      </c>
      <c r="D14" s="55">
        <v>6.6</v>
      </c>
      <c r="E14" s="55">
        <v>1.8</v>
      </c>
      <c r="F14" s="55">
        <v>2.6</v>
      </c>
      <c r="G14" s="55">
        <v>4.2</v>
      </c>
      <c r="H14" s="55"/>
      <c r="I14" s="82">
        <v>8936</v>
      </c>
      <c r="J14" s="55">
        <v>85.2</v>
      </c>
      <c r="K14" s="55">
        <v>5.4</v>
      </c>
      <c r="L14" s="55">
        <v>1.3</v>
      </c>
      <c r="M14" s="55">
        <v>4.8</v>
      </c>
      <c r="N14" s="55">
        <v>3.2</v>
      </c>
      <c r="O14" s="55"/>
      <c r="P14" s="82">
        <v>22244</v>
      </c>
      <c r="Q14" s="55">
        <v>64.9</v>
      </c>
      <c r="R14" s="55">
        <v>7</v>
      </c>
      <c r="S14" s="55">
        <v>1</v>
      </c>
      <c r="T14" s="55">
        <v>2.1</v>
      </c>
      <c r="U14" s="55">
        <v>25</v>
      </c>
    </row>
    <row r="15" spans="1:21" ht="15" customHeight="1">
      <c r="A15" s="230">
        <v>1985</v>
      </c>
      <c r="B15" s="82">
        <v>73397</v>
      </c>
      <c r="C15" s="55">
        <v>82.3</v>
      </c>
      <c r="D15" s="55">
        <v>8.1</v>
      </c>
      <c r="E15" s="55">
        <v>1.9</v>
      </c>
      <c r="F15" s="55">
        <v>3.4</v>
      </c>
      <c r="G15" s="55">
        <v>4.3</v>
      </c>
      <c r="H15" s="55"/>
      <c r="I15" s="82">
        <v>11083</v>
      </c>
      <c r="J15" s="55">
        <v>83.9</v>
      </c>
      <c r="K15" s="55">
        <v>6.3</v>
      </c>
      <c r="L15" s="55">
        <v>1.3</v>
      </c>
      <c r="M15" s="55">
        <v>5.5</v>
      </c>
      <c r="N15" s="55">
        <v>3.1</v>
      </c>
      <c r="O15" s="55"/>
      <c r="P15" s="82">
        <v>26588</v>
      </c>
      <c r="Q15" s="55">
        <v>63.2</v>
      </c>
      <c r="R15" s="55">
        <v>7.9</v>
      </c>
      <c r="S15" s="55">
        <v>1.2</v>
      </c>
      <c r="T15" s="55">
        <v>2.6</v>
      </c>
      <c r="U15" s="55">
        <v>25.1</v>
      </c>
    </row>
    <row r="16" spans="1:21" ht="15" customHeight="1">
      <c r="A16" s="230">
        <v>1986</v>
      </c>
      <c r="B16" s="82">
        <v>78770</v>
      </c>
      <c r="C16" s="55">
        <v>79.2</v>
      </c>
      <c r="D16" s="55">
        <v>9.6</v>
      </c>
      <c r="E16" s="55">
        <v>2</v>
      </c>
      <c r="F16" s="55">
        <v>5</v>
      </c>
      <c r="G16" s="55">
        <v>4.2</v>
      </c>
      <c r="H16" s="55"/>
      <c r="I16" s="82">
        <v>12257</v>
      </c>
      <c r="J16" s="55">
        <v>80.4</v>
      </c>
      <c r="K16" s="55">
        <v>7.6</v>
      </c>
      <c r="L16" s="55">
        <v>1.4</v>
      </c>
      <c r="M16" s="55">
        <v>7.6</v>
      </c>
      <c r="N16" s="55">
        <v>3.1</v>
      </c>
      <c r="O16" s="55"/>
      <c r="P16" s="82">
        <v>31771</v>
      </c>
      <c r="Q16" s="55">
        <v>61.2</v>
      </c>
      <c r="R16" s="55">
        <v>8.9</v>
      </c>
      <c r="S16" s="55">
        <v>1.1</v>
      </c>
      <c r="T16" s="55">
        <v>3.8000000000000003</v>
      </c>
      <c r="U16" s="55">
        <v>25</v>
      </c>
    </row>
    <row r="17" spans="1:21" ht="15" customHeight="1">
      <c r="A17" s="230">
        <v>1987</v>
      </c>
      <c r="B17" s="82">
        <v>85631</v>
      </c>
      <c r="C17" s="55">
        <v>75.5</v>
      </c>
      <c r="D17" s="55">
        <v>11.4</v>
      </c>
      <c r="E17" s="55">
        <v>2.2</v>
      </c>
      <c r="F17" s="55">
        <v>6.5</v>
      </c>
      <c r="G17" s="55">
        <v>4.4</v>
      </c>
      <c r="H17" s="55"/>
      <c r="I17" s="82">
        <v>13378</v>
      </c>
      <c r="J17" s="55">
        <v>76.4</v>
      </c>
      <c r="K17" s="55">
        <v>8.5</v>
      </c>
      <c r="L17" s="55">
        <v>1.6</v>
      </c>
      <c r="M17" s="55">
        <v>10.6</v>
      </c>
      <c r="N17" s="55">
        <v>2.9</v>
      </c>
      <c r="O17" s="55"/>
      <c r="P17" s="82">
        <v>36655</v>
      </c>
      <c r="Q17" s="55">
        <v>54.9</v>
      </c>
      <c r="R17" s="55">
        <v>9.9</v>
      </c>
      <c r="S17" s="55">
        <v>1.2</v>
      </c>
      <c r="T17" s="55">
        <v>8.6</v>
      </c>
      <c r="U17" s="55">
        <v>25.5</v>
      </c>
    </row>
    <row r="18" spans="1:21" ht="15" customHeight="1">
      <c r="A18" s="230">
        <v>1988</v>
      </c>
      <c r="B18" s="82">
        <v>93844</v>
      </c>
      <c r="C18" s="55">
        <v>72</v>
      </c>
      <c r="D18" s="55">
        <v>14</v>
      </c>
      <c r="E18" s="55">
        <v>2.1</v>
      </c>
      <c r="F18" s="55">
        <v>7</v>
      </c>
      <c r="G18" s="55">
        <v>4.9</v>
      </c>
      <c r="H18" s="55"/>
      <c r="I18" s="82">
        <v>14513</v>
      </c>
      <c r="J18" s="55">
        <v>73.5</v>
      </c>
      <c r="K18" s="55">
        <v>10.7</v>
      </c>
      <c r="L18" s="55">
        <v>1.5</v>
      </c>
      <c r="M18" s="55">
        <v>11.299999999999999</v>
      </c>
      <c r="N18" s="55">
        <v>3</v>
      </c>
      <c r="O18" s="55"/>
      <c r="P18" s="82">
        <v>41255</v>
      </c>
      <c r="Q18" s="55">
        <v>51.9</v>
      </c>
      <c r="R18" s="55">
        <v>10.8</v>
      </c>
      <c r="S18" s="55">
        <v>1.1</v>
      </c>
      <c r="T18" s="55">
        <v>8.5</v>
      </c>
      <c r="U18" s="55">
        <v>27.7</v>
      </c>
    </row>
    <row r="19" spans="1:21" ht="15" customHeight="1">
      <c r="A19" s="230">
        <v>1989</v>
      </c>
      <c r="B19" s="82">
        <v>104355</v>
      </c>
      <c r="C19" s="55">
        <v>67</v>
      </c>
      <c r="D19" s="55">
        <v>18.7</v>
      </c>
      <c r="E19" s="55">
        <v>2.2</v>
      </c>
      <c r="F19" s="55">
        <v>6.8</v>
      </c>
      <c r="G19" s="55">
        <v>5.3</v>
      </c>
      <c r="H19" s="55"/>
      <c r="I19" s="82">
        <v>16336</v>
      </c>
      <c r="J19" s="55">
        <v>70.3</v>
      </c>
      <c r="K19" s="55">
        <v>13.7</v>
      </c>
      <c r="L19" s="55">
        <v>1.3</v>
      </c>
      <c r="M19" s="55">
        <v>11.299999999999999</v>
      </c>
      <c r="N19" s="55">
        <v>3.4</v>
      </c>
      <c r="O19" s="55"/>
      <c r="P19" s="82">
        <v>45730</v>
      </c>
      <c r="Q19" s="55">
        <v>48.6</v>
      </c>
      <c r="R19" s="55">
        <v>12.6</v>
      </c>
      <c r="S19" s="55">
        <v>1</v>
      </c>
      <c r="T19" s="55">
        <v>8.6</v>
      </c>
      <c r="U19" s="55">
        <v>29.1</v>
      </c>
    </row>
    <row r="20" spans="1:21" ht="15" customHeight="1">
      <c r="A20" s="230">
        <v>1990</v>
      </c>
      <c r="B20" s="82">
        <v>114681</v>
      </c>
      <c r="C20" s="55">
        <v>62</v>
      </c>
      <c r="D20" s="55">
        <v>23.2</v>
      </c>
      <c r="E20" s="55">
        <v>2.5</v>
      </c>
      <c r="F20" s="55">
        <v>6.9</v>
      </c>
      <c r="G20" s="55">
        <v>5.6</v>
      </c>
      <c r="H20" s="55"/>
      <c r="I20" s="82">
        <v>18880</v>
      </c>
      <c r="J20" s="55">
        <v>66</v>
      </c>
      <c r="K20" s="55">
        <v>16.7</v>
      </c>
      <c r="L20" s="55">
        <v>1.5</v>
      </c>
      <c r="M20" s="55">
        <v>12.2</v>
      </c>
      <c r="N20" s="55">
        <v>3.6</v>
      </c>
      <c r="O20" s="55"/>
      <c r="P20" s="82">
        <v>50687</v>
      </c>
      <c r="Q20" s="55">
        <v>45.2</v>
      </c>
      <c r="R20" s="55">
        <v>13.6</v>
      </c>
      <c r="S20" s="55">
        <v>1.1</v>
      </c>
      <c r="T20" s="55">
        <v>10.6</v>
      </c>
      <c r="U20" s="55">
        <v>29.4</v>
      </c>
    </row>
    <row r="21" spans="1:21" ht="15" customHeight="1">
      <c r="A21" s="230">
        <v>1991</v>
      </c>
      <c r="B21" s="82">
        <v>126890</v>
      </c>
      <c r="C21" s="55">
        <v>57.1</v>
      </c>
      <c r="D21" s="55">
        <v>28.9</v>
      </c>
      <c r="E21" s="55">
        <v>2.6</v>
      </c>
      <c r="F21" s="55">
        <v>5.8</v>
      </c>
      <c r="G21" s="55">
        <v>5.6</v>
      </c>
      <c r="H21" s="55"/>
      <c r="I21" s="82">
        <v>21744</v>
      </c>
      <c r="J21" s="55">
        <v>63</v>
      </c>
      <c r="K21" s="55">
        <v>20.8</v>
      </c>
      <c r="L21" s="55">
        <v>1.7</v>
      </c>
      <c r="M21" s="55">
        <v>11.100000000000001</v>
      </c>
      <c r="N21" s="55">
        <v>3.5</v>
      </c>
      <c r="O21" s="55"/>
      <c r="P21" s="82">
        <v>56020</v>
      </c>
      <c r="Q21" s="55">
        <v>42.8</v>
      </c>
      <c r="R21" s="55">
        <v>14.7</v>
      </c>
      <c r="S21" s="55">
        <v>1.1</v>
      </c>
      <c r="T21" s="55">
        <v>12</v>
      </c>
      <c r="U21" s="55">
        <v>29.3</v>
      </c>
    </row>
    <row r="22" spans="1:21" ht="15" customHeight="1">
      <c r="A22" s="230">
        <v>1992</v>
      </c>
      <c r="B22" s="82">
        <v>139908</v>
      </c>
      <c r="C22" s="55">
        <v>55.5</v>
      </c>
      <c r="D22" s="55">
        <v>29.8</v>
      </c>
      <c r="E22" s="55">
        <v>2.8</v>
      </c>
      <c r="F22" s="55">
        <v>5.8</v>
      </c>
      <c r="G22" s="55">
        <v>6</v>
      </c>
      <c r="H22" s="55"/>
      <c r="I22" s="82">
        <v>24380</v>
      </c>
      <c r="J22" s="55">
        <v>61.8</v>
      </c>
      <c r="K22" s="55">
        <v>21.6</v>
      </c>
      <c r="L22" s="55">
        <v>1.7</v>
      </c>
      <c r="M22" s="55">
        <v>11.1</v>
      </c>
      <c r="N22" s="55">
        <v>3.8</v>
      </c>
      <c r="O22" s="55"/>
      <c r="P22" s="82">
        <v>61275</v>
      </c>
      <c r="Q22" s="55">
        <v>42</v>
      </c>
      <c r="R22" s="55">
        <v>15.7</v>
      </c>
      <c r="S22" s="55">
        <v>1.1</v>
      </c>
      <c r="T22" s="55">
        <v>12</v>
      </c>
      <c r="U22" s="55">
        <v>29.3</v>
      </c>
    </row>
    <row r="23" spans="1:21" ht="15" customHeight="1">
      <c r="A23" s="230">
        <v>1993</v>
      </c>
      <c r="B23" s="82">
        <v>152050</v>
      </c>
      <c r="C23" s="55">
        <v>53.2</v>
      </c>
      <c r="D23" s="55">
        <v>31.1</v>
      </c>
      <c r="E23" s="55">
        <v>3.2</v>
      </c>
      <c r="F23" s="55">
        <v>6.1</v>
      </c>
      <c r="G23" s="55">
        <v>6.4</v>
      </c>
      <c r="H23" s="55"/>
      <c r="I23" s="82">
        <v>26764</v>
      </c>
      <c r="J23" s="55">
        <v>59.6</v>
      </c>
      <c r="K23" s="55">
        <v>23</v>
      </c>
      <c r="L23" s="55">
        <v>2.1</v>
      </c>
      <c r="M23" s="55">
        <v>11.2</v>
      </c>
      <c r="N23" s="55">
        <v>4.2</v>
      </c>
      <c r="O23" s="55"/>
      <c r="P23" s="82">
        <v>66795</v>
      </c>
      <c r="Q23" s="55">
        <v>41.2</v>
      </c>
      <c r="R23" s="55">
        <v>16.6</v>
      </c>
      <c r="S23" s="55">
        <v>1.4</v>
      </c>
      <c r="T23" s="55">
        <v>11.7</v>
      </c>
      <c r="U23" s="55">
        <v>29</v>
      </c>
    </row>
    <row r="24" spans="1:21" ht="15" customHeight="1">
      <c r="A24" s="230">
        <v>1994</v>
      </c>
      <c r="B24" s="82">
        <v>166181</v>
      </c>
      <c r="C24" s="55">
        <v>50.9</v>
      </c>
      <c r="D24" s="55">
        <v>31.7</v>
      </c>
      <c r="E24" s="55">
        <v>3.5</v>
      </c>
      <c r="F24" s="55">
        <v>6.8</v>
      </c>
      <c r="G24" s="55">
        <v>7</v>
      </c>
      <c r="H24" s="55"/>
      <c r="I24" s="82">
        <v>29016</v>
      </c>
      <c r="J24" s="55">
        <v>57.6</v>
      </c>
      <c r="K24" s="55">
        <v>23.5</v>
      </c>
      <c r="L24" s="55">
        <v>2.4</v>
      </c>
      <c r="M24" s="55">
        <v>11.700000000000001</v>
      </c>
      <c r="N24" s="55">
        <v>4.8</v>
      </c>
      <c r="O24" s="55"/>
      <c r="P24" s="82">
        <v>72274</v>
      </c>
      <c r="Q24" s="55">
        <v>39.2</v>
      </c>
      <c r="R24" s="55">
        <v>16.3</v>
      </c>
      <c r="S24" s="55">
        <v>1.6</v>
      </c>
      <c r="T24" s="55">
        <v>11.799999999999999</v>
      </c>
      <c r="U24" s="55">
        <v>31.1</v>
      </c>
    </row>
    <row r="25" spans="1:21" ht="15" customHeight="1">
      <c r="A25" s="230">
        <v>1995</v>
      </c>
      <c r="B25" s="82">
        <v>178171</v>
      </c>
      <c r="C25" s="55">
        <v>50.6</v>
      </c>
      <c r="D25" s="55">
        <v>32.5</v>
      </c>
      <c r="E25" s="55">
        <v>4</v>
      </c>
      <c r="F25" s="55">
        <v>5.6</v>
      </c>
      <c r="G25" s="55">
        <v>7.4</v>
      </c>
      <c r="H25" s="55"/>
      <c r="I25" s="82">
        <v>30042</v>
      </c>
      <c r="J25" s="55">
        <v>58.1</v>
      </c>
      <c r="K25" s="55">
        <v>23.5</v>
      </c>
      <c r="L25" s="55">
        <v>2.6</v>
      </c>
      <c r="M25" s="55">
        <v>10.5</v>
      </c>
      <c r="N25" s="55">
        <v>5.2</v>
      </c>
      <c r="O25" s="55"/>
      <c r="P25" s="82">
        <v>78100</v>
      </c>
      <c r="Q25" s="55">
        <v>39.3</v>
      </c>
      <c r="R25" s="55">
        <v>16.7</v>
      </c>
      <c r="S25" s="55">
        <v>1.8</v>
      </c>
      <c r="T25" s="55">
        <v>11.5</v>
      </c>
      <c r="U25" s="55">
        <v>30.7</v>
      </c>
    </row>
    <row r="26" spans="1:21" ht="15" customHeight="1">
      <c r="A26" s="230">
        <v>1996</v>
      </c>
      <c r="B26" s="82">
        <v>193337</v>
      </c>
      <c r="C26" s="55">
        <v>49.5</v>
      </c>
      <c r="D26" s="55">
        <v>32.8</v>
      </c>
      <c r="E26" s="55">
        <v>4.7</v>
      </c>
      <c r="F26" s="55">
        <v>5.3</v>
      </c>
      <c r="G26" s="55">
        <v>7.7</v>
      </c>
      <c r="H26" s="55"/>
      <c r="I26" s="82">
        <v>29541</v>
      </c>
      <c r="J26" s="55">
        <v>56.9</v>
      </c>
      <c r="K26" s="55">
        <v>23.5</v>
      </c>
      <c r="L26" s="55">
        <v>3.4</v>
      </c>
      <c r="M26" s="55">
        <v>10.2</v>
      </c>
      <c r="N26" s="55">
        <v>5.9</v>
      </c>
      <c r="O26" s="55"/>
      <c r="P26" s="82">
        <v>84008</v>
      </c>
      <c r="Q26" s="55">
        <v>39.4</v>
      </c>
      <c r="R26" s="55">
        <v>17.1</v>
      </c>
      <c r="S26" s="55">
        <v>2</v>
      </c>
      <c r="T26" s="55">
        <v>11.3</v>
      </c>
      <c r="U26" s="55">
        <v>30.2</v>
      </c>
    </row>
    <row r="27" spans="1:21" ht="15" customHeight="1">
      <c r="A27" s="230">
        <v>1997</v>
      </c>
      <c r="B27" s="82">
        <v>210104</v>
      </c>
      <c r="C27" s="55">
        <v>48.2</v>
      </c>
      <c r="D27" s="55">
        <v>32.4</v>
      </c>
      <c r="E27" s="55">
        <v>5.6</v>
      </c>
      <c r="F27" s="55">
        <v>5.7</v>
      </c>
      <c r="G27" s="55">
        <v>8.1</v>
      </c>
      <c r="H27" s="55"/>
      <c r="I27" s="82">
        <v>28309</v>
      </c>
      <c r="J27" s="55">
        <v>54.7</v>
      </c>
      <c r="K27" s="55">
        <v>23.4</v>
      </c>
      <c r="L27" s="55">
        <v>4.1</v>
      </c>
      <c r="M27" s="55">
        <v>10.7</v>
      </c>
      <c r="N27" s="55">
        <v>7.1</v>
      </c>
      <c r="O27" s="55"/>
      <c r="P27" s="82">
        <v>89893</v>
      </c>
      <c r="Q27" s="55">
        <v>38</v>
      </c>
      <c r="R27" s="55">
        <v>16.9</v>
      </c>
      <c r="S27" s="55">
        <v>2.5</v>
      </c>
      <c r="T27" s="55">
        <v>12.3</v>
      </c>
      <c r="U27" s="55">
        <v>30.4</v>
      </c>
    </row>
    <row r="28" spans="1:21" ht="15" customHeight="1">
      <c r="A28" s="230">
        <v>1998</v>
      </c>
      <c r="B28" s="82">
        <v>227667</v>
      </c>
      <c r="C28" s="55">
        <v>45.9</v>
      </c>
      <c r="D28" s="55">
        <v>32.2</v>
      </c>
      <c r="E28" s="55">
        <v>6.9</v>
      </c>
      <c r="F28" s="55">
        <v>6.6</v>
      </c>
      <c r="G28" s="55">
        <v>8.4</v>
      </c>
      <c r="H28" s="55"/>
      <c r="I28" s="82">
        <v>26514</v>
      </c>
      <c r="J28" s="55">
        <v>50.4</v>
      </c>
      <c r="K28" s="55">
        <v>23.5</v>
      </c>
      <c r="L28" s="55">
        <v>5</v>
      </c>
      <c r="M28" s="55">
        <v>12.5</v>
      </c>
      <c r="N28" s="55">
        <v>8.5</v>
      </c>
      <c r="O28" s="55"/>
      <c r="P28" s="82">
        <v>96261</v>
      </c>
      <c r="Q28" s="55">
        <v>36</v>
      </c>
      <c r="R28" s="55">
        <v>16.9</v>
      </c>
      <c r="S28" s="55">
        <v>2.9</v>
      </c>
      <c r="T28" s="55">
        <v>13.7</v>
      </c>
      <c r="U28" s="55">
        <v>30.5</v>
      </c>
    </row>
    <row r="29" spans="1:21" ht="15" customHeight="1">
      <c r="A29" s="230">
        <v>1999</v>
      </c>
      <c r="B29" s="82">
        <v>242692</v>
      </c>
      <c r="C29" s="55">
        <v>44.6</v>
      </c>
      <c r="D29" s="55">
        <v>32.2</v>
      </c>
      <c r="E29" s="55">
        <v>7.8</v>
      </c>
      <c r="F29" s="55">
        <v>6.8</v>
      </c>
      <c r="G29" s="55">
        <v>8.7</v>
      </c>
      <c r="H29" s="55"/>
      <c r="I29" s="82">
        <v>25785</v>
      </c>
      <c r="J29" s="55">
        <v>48.7</v>
      </c>
      <c r="K29" s="55">
        <v>23.9</v>
      </c>
      <c r="L29" s="55">
        <v>5.5</v>
      </c>
      <c r="M29" s="55">
        <v>13.2</v>
      </c>
      <c r="N29" s="55">
        <v>8.7</v>
      </c>
      <c r="O29" s="55"/>
      <c r="P29" s="82">
        <v>102382</v>
      </c>
      <c r="Q29" s="55">
        <v>35.9</v>
      </c>
      <c r="R29" s="55">
        <v>16.9</v>
      </c>
      <c r="S29" s="55">
        <v>3.1</v>
      </c>
      <c r="T29" s="55">
        <v>13.9</v>
      </c>
      <c r="U29" s="55">
        <v>30.1</v>
      </c>
    </row>
    <row r="30" spans="1:21" ht="15" customHeight="1">
      <c r="A30" s="230">
        <v>2000</v>
      </c>
      <c r="B30" s="82">
        <v>257595</v>
      </c>
      <c r="C30" s="55">
        <v>44.2</v>
      </c>
      <c r="D30" s="55">
        <v>32.3</v>
      </c>
      <c r="E30" s="55">
        <v>7.9</v>
      </c>
      <c r="F30" s="55">
        <v>6.8999999999999995</v>
      </c>
      <c r="G30" s="55">
        <v>8.8</v>
      </c>
      <c r="H30" s="55"/>
      <c r="I30" s="82">
        <v>25224</v>
      </c>
      <c r="J30" s="55">
        <v>48.1</v>
      </c>
      <c r="K30" s="55">
        <v>24.1</v>
      </c>
      <c r="L30" s="55">
        <v>5.7</v>
      </c>
      <c r="M30" s="55">
        <v>13.5</v>
      </c>
      <c r="N30" s="55">
        <v>8.6</v>
      </c>
      <c r="O30" s="55"/>
      <c r="P30" s="82">
        <v>108794</v>
      </c>
      <c r="Q30" s="55">
        <v>35.4</v>
      </c>
      <c r="R30" s="55">
        <v>16.6</v>
      </c>
      <c r="S30" s="55">
        <v>3.1</v>
      </c>
      <c r="T30" s="55">
        <v>14.2</v>
      </c>
      <c r="U30" s="55">
        <v>30.6</v>
      </c>
    </row>
    <row r="31" spans="1:21" ht="15" customHeight="1">
      <c r="A31" s="230">
        <v>2001</v>
      </c>
      <c r="B31" s="82">
        <v>270719</v>
      </c>
      <c r="C31" s="55">
        <v>44.4</v>
      </c>
      <c r="D31" s="55">
        <v>32.7</v>
      </c>
      <c r="E31" s="55">
        <v>7.2</v>
      </c>
      <c r="F31" s="55">
        <v>7</v>
      </c>
      <c r="G31" s="55">
        <v>8.8</v>
      </c>
      <c r="H31" s="55"/>
      <c r="I31" s="82">
        <v>25291</v>
      </c>
      <c r="J31" s="55">
        <v>48.2</v>
      </c>
      <c r="K31" s="55">
        <v>24.5</v>
      </c>
      <c r="L31" s="55">
        <v>5.2</v>
      </c>
      <c r="M31" s="55">
        <v>13.6</v>
      </c>
      <c r="N31" s="55">
        <v>8.5</v>
      </c>
      <c r="O31" s="55"/>
      <c r="P31" s="82">
        <v>115305</v>
      </c>
      <c r="Q31" s="55">
        <v>35.3</v>
      </c>
      <c r="R31" s="55">
        <v>16.5</v>
      </c>
      <c r="S31" s="55">
        <v>3</v>
      </c>
      <c r="T31" s="55">
        <v>14.3</v>
      </c>
      <c r="U31" s="55">
        <v>31.1</v>
      </c>
    </row>
    <row r="32" spans="1:21" ht="15" customHeight="1">
      <c r="A32" s="230">
        <v>2002</v>
      </c>
      <c r="B32" s="82">
        <v>282732</v>
      </c>
      <c r="C32" s="55">
        <v>44.4</v>
      </c>
      <c r="D32" s="55">
        <v>33.3</v>
      </c>
      <c r="E32" s="55">
        <v>6.5</v>
      </c>
      <c r="F32" s="55">
        <v>7</v>
      </c>
      <c r="G32" s="55">
        <v>8.8</v>
      </c>
      <c r="H32" s="55"/>
      <c r="I32" s="82">
        <v>25398</v>
      </c>
      <c r="J32" s="55">
        <v>48.9</v>
      </c>
      <c r="K32" s="55">
        <v>24.7</v>
      </c>
      <c r="L32" s="55">
        <v>4.9</v>
      </c>
      <c r="M32" s="55">
        <v>13.4</v>
      </c>
      <c r="N32" s="55">
        <v>8.1</v>
      </c>
      <c r="O32" s="55"/>
      <c r="P32" s="82">
        <v>122167</v>
      </c>
      <c r="Q32" s="55">
        <v>35</v>
      </c>
      <c r="R32" s="55">
        <v>16.5</v>
      </c>
      <c r="S32" s="55">
        <v>3</v>
      </c>
      <c r="T32" s="55">
        <v>14.200000000000001</v>
      </c>
      <c r="U32" s="55">
        <v>31.3</v>
      </c>
    </row>
    <row r="33" spans="1:21" ht="15" customHeight="1">
      <c r="A33" s="230">
        <v>2003</v>
      </c>
      <c r="B33" s="82">
        <v>294010</v>
      </c>
      <c r="C33" s="55">
        <v>44.3</v>
      </c>
      <c r="D33" s="55">
        <v>33.6</v>
      </c>
      <c r="E33" s="55">
        <v>6.3</v>
      </c>
      <c r="F33" s="55">
        <v>6.8999999999999995</v>
      </c>
      <c r="G33" s="55">
        <v>8.9</v>
      </c>
      <c r="H33" s="55"/>
      <c r="I33" s="82">
        <v>25836</v>
      </c>
      <c r="J33" s="55">
        <v>48.8</v>
      </c>
      <c r="K33" s="55">
        <v>24.8</v>
      </c>
      <c r="L33" s="55">
        <v>4.6</v>
      </c>
      <c r="M33" s="55">
        <v>13.600000000000001</v>
      </c>
      <c r="N33" s="55">
        <v>8.3</v>
      </c>
      <c r="O33" s="55"/>
      <c r="P33" s="82">
        <v>128928</v>
      </c>
      <c r="Q33" s="55">
        <v>33.7</v>
      </c>
      <c r="R33" s="55">
        <v>15.5</v>
      </c>
      <c r="S33" s="55">
        <v>3</v>
      </c>
      <c r="T33" s="55">
        <v>14.6</v>
      </c>
      <c r="U33" s="55">
        <v>33.1</v>
      </c>
    </row>
    <row r="34" spans="1:21" ht="15" customHeight="1">
      <c r="A34" s="230">
        <v>2004</v>
      </c>
      <c r="B34" s="82">
        <v>305459</v>
      </c>
      <c r="C34" s="55">
        <v>43.9</v>
      </c>
      <c r="D34" s="55">
        <v>34</v>
      </c>
      <c r="E34" s="55">
        <v>6.3</v>
      </c>
      <c r="F34" s="55">
        <v>6.800000000000001</v>
      </c>
      <c r="G34" s="55">
        <v>9</v>
      </c>
      <c r="H34" s="55"/>
      <c r="I34" s="82">
        <v>25829</v>
      </c>
      <c r="J34" s="55">
        <v>49.2</v>
      </c>
      <c r="K34" s="55">
        <v>24.4</v>
      </c>
      <c r="L34" s="55">
        <v>4.5</v>
      </c>
      <c r="M34" s="55">
        <v>13.1</v>
      </c>
      <c r="N34" s="55">
        <v>8.7</v>
      </c>
      <c r="O34" s="55"/>
      <c r="P34" s="82">
        <v>136328</v>
      </c>
      <c r="Q34" s="55">
        <v>33.7</v>
      </c>
      <c r="R34" s="53">
        <v>15.6</v>
      </c>
      <c r="S34" s="53">
        <v>3.2</v>
      </c>
      <c r="T34" s="53">
        <v>14.7</v>
      </c>
      <c r="U34" s="53">
        <v>32.7</v>
      </c>
    </row>
    <row r="35" spans="1:21" ht="15" customHeight="1">
      <c r="A35" s="230">
        <v>2005</v>
      </c>
      <c r="B35" s="82">
        <v>316854</v>
      </c>
      <c r="C35" s="55">
        <v>43.1</v>
      </c>
      <c r="D35" s="55">
        <v>34.2</v>
      </c>
      <c r="E35" s="55">
        <v>6.6</v>
      </c>
      <c r="F35" s="55">
        <v>6.800000000000001</v>
      </c>
      <c r="G35" s="55">
        <v>9.2</v>
      </c>
      <c r="H35" s="55"/>
      <c r="I35" s="82">
        <v>26072</v>
      </c>
      <c r="J35" s="55">
        <v>49</v>
      </c>
      <c r="K35" s="55">
        <v>24.6</v>
      </c>
      <c r="L35" s="55">
        <v>4.7</v>
      </c>
      <c r="M35" s="55">
        <v>12.8</v>
      </c>
      <c r="N35" s="55">
        <v>8.9</v>
      </c>
      <c r="O35" s="55"/>
      <c r="P35" s="82">
        <v>143734</v>
      </c>
      <c r="Q35" s="55">
        <v>33</v>
      </c>
      <c r="R35" s="53">
        <v>15.5</v>
      </c>
      <c r="S35" s="53">
        <v>3.9</v>
      </c>
      <c r="T35" s="53">
        <v>14.9</v>
      </c>
      <c r="U35" s="53">
        <v>32.7</v>
      </c>
    </row>
    <row r="36" spans="1:21" ht="15" customHeight="1">
      <c r="A36" s="230">
        <v>2006</v>
      </c>
      <c r="B36" s="82">
        <v>329915</v>
      </c>
      <c r="C36" s="55">
        <v>42.7</v>
      </c>
      <c r="D36" s="55">
        <v>33.3</v>
      </c>
      <c r="E36" s="55">
        <v>7.9</v>
      </c>
      <c r="F36" s="55">
        <v>6.7</v>
      </c>
      <c r="G36" s="55">
        <v>9.4</v>
      </c>
      <c r="H36" s="55"/>
      <c r="I36" s="82">
        <v>26121</v>
      </c>
      <c r="J36" s="55">
        <v>49.1</v>
      </c>
      <c r="K36" s="55">
        <v>23.6</v>
      </c>
      <c r="L36" s="55">
        <v>5.7</v>
      </c>
      <c r="M36" s="55">
        <v>12.700000000000001</v>
      </c>
      <c r="N36" s="55">
        <v>9</v>
      </c>
      <c r="O36" s="55"/>
      <c r="P36" s="82">
        <v>151453</v>
      </c>
      <c r="Q36" s="55">
        <v>32.8</v>
      </c>
      <c r="R36" s="55">
        <v>14.9</v>
      </c>
      <c r="S36" s="55">
        <v>4.7</v>
      </c>
      <c r="T36" s="55">
        <v>14.8</v>
      </c>
      <c r="U36" s="55">
        <v>32.8</v>
      </c>
    </row>
    <row r="37" spans="1:21" ht="15" customHeight="1">
      <c r="A37" s="230">
        <v>2007</v>
      </c>
      <c r="B37" s="82">
        <v>342726</v>
      </c>
      <c r="C37" s="55">
        <v>41.8</v>
      </c>
      <c r="D37" s="55">
        <v>32.7</v>
      </c>
      <c r="E37" s="55">
        <v>9.3</v>
      </c>
      <c r="F37" s="55">
        <v>6.6000000000000005</v>
      </c>
      <c r="G37" s="55">
        <v>9.7</v>
      </c>
      <c r="H37" s="55"/>
      <c r="I37" s="82">
        <v>26250</v>
      </c>
      <c r="J37" s="55">
        <v>48.6</v>
      </c>
      <c r="K37" s="55">
        <v>23.4</v>
      </c>
      <c r="L37" s="55">
        <v>6.5</v>
      </c>
      <c r="M37" s="55">
        <v>12.5</v>
      </c>
      <c r="N37" s="55">
        <v>9.1</v>
      </c>
      <c r="O37" s="55"/>
      <c r="P37" s="82">
        <v>158676</v>
      </c>
      <c r="Q37" s="55">
        <v>32.3</v>
      </c>
      <c r="R37" s="55">
        <v>14.6</v>
      </c>
      <c r="S37" s="55">
        <v>5.4</v>
      </c>
      <c r="T37" s="55">
        <v>14.7</v>
      </c>
      <c r="U37" s="55">
        <v>33</v>
      </c>
    </row>
    <row r="38" spans="1:21" ht="15" customHeight="1">
      <c r="A38" s="230">
        <v>2008</v>
      </c>
      <c r="B38" s="82">
        <v>356125</v>
      </c>
      <c r="C38" s="55">
        <v>40.9</v>
      </c>
      <c r="D38" s="55">
        <v>32.2</v>
      </c>
      <c r="E38" s="55">
        <v>10.5</v>
      </c>
      <c r="F38" s="55">
        <v>6.5</v>
      </c>
      <c r="G38" s="55">
        <v>10</v>
      </c>
      <c r="H38" s="55"/>
      <c r="I38" s="82">
        <v>26471</v>
      </c>
      <c r="J38" s="55">
        <v>48.2</v>
      </c>
      <c r="K38" s="55">
        <v>22.9</v>
      </c>
      <c r="L38" s="55">
        <v>7.5</v>
      </c>
      <c r="M38" s="55">
        <v>12.100000000000001</v>
      </c>
      <c r="N38" s="55">
        <v>9.3</v>
      </c>
      <c r="O38" s="55"/>
      <c r="P38" s="82">
        <v>165592</v>
      </c>
      <c r="Q38" s="55">
        <v>32.2</v>
      </c>
      <c r="R38" s="55">
        <v>14.2</v>
      </c>
      <c r="S38" s="55">
        <v>6</v>
      </c>
      <c r="T38" s="55">
        <v>14.200000000000001</v>
      </c>
      <c r="U38" s="55">
        <v>33.3</v>
      </c>
    </row>
    <row r="39" spans="1:21" ht="15" customHeight="1">
      <c r="A39" s="232" t="s">
        <v>172</v>
      </c>
      <c r="B39" s="82">
        <v>370274</v>
      </c>
      <c r="C39" s="55">
        <v>40</v>
      </c>
      <c r="D39" s="55">
        <v>31.6</v>
      </c>
      <c r="E39" s="55">
        <v>11.6</v>
      </c>
      <c r="F39" s="55">
        <v>6.1</v>
      </c>
      <c r="G39" s="55">
        <v>10.8</v>
      </c>
      <c r="H39" s="55"/>
      <c r="I39" s="82">
        <v>27522</v>
      </c>
      <c r="J39" s="53">
        <v>47.4</v>
      </c>
      <c r="K39" s="53">
        <v>22.6</v>
      </c>
      <c r="L39" s="53">
        <v>8.1</v>
      </c>
      <c r="M39" s="53">
        <v>11.600000000000001</v>
      </c>
      <c r="N39" s="53">
        <v>10.2</v>
      </c>
      <c r="O39" s="53"/>
      <c r="P39" s="82">
        <v>172553</v>
      </c>
      <c r="Q39" s="53">
        <v>32.1</v>
      </c>
      <c r="R39" s="53">
        <v>13.9</v>
      </c>
      <c r="S39" s="53">
        <v>6.6</v>
      </c>
      <c r="T39" s="53">
        <v>13.6</v>
      </c>
      <c r="U39" s="53">
        <v>33.7</v>
      </c>
    </row>
    <row r="40" ht="15" customHeight="1">
      <c r="B40" s="82"/>
    </row>
    <row r="76" spans="1:8" ht="15" customHeight="1">
      <c r="A76" s="16"/>
      <c r="B76" s="16"/>
      <c r="C76" s="16"/>
      <c r="D76" s="16"/>
      <c r="E76" s="16"/>
      <c r="F76" s="16"/>
      <c r="G76" s="16"/>
      <c r="H7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1.25390625" style="230" customWidth="1"/>
    <col min="2" max="2" width="10.125" style="230" customWidth="1"/>
    <col min="3" max="3" width="9.00390625" style="16" customWidth="1"/>
    <col min="4" max="4" width="13.375" style="16" bestFit="1" customWidth="1"/>
    <col min="5" max="5" width="12.75390625" style="16" bestFit="1" customWidth="1"/>
    <col min="6" max="6" width="12.25390625" style="16" bestFit="1" customWidth="1"/>
    <col min="7" max="7" width="10.125" style="16" bestFit="1" customWidth="1"/>
    <col min="8" max="252" width="9.125" style="16" customWidth="1"/>
    <col min="253" max="253" width="27.25390625" style="16" customWidth="1"/>
    <col min="254" max="254" width="21.25390625" style="16" customWidth="1"/>
    <col min="255" max="255" width="10.125" style="16" customWidth="1"/>
    <col min="256" max="16384" width="9.00390625" style="16" customWidth="1"/>
  </cols>
  <sheetData>
    <row r="1" spans="1:2" ht="15" customHeight="1">
      <c r="A1" s="232" t="s">
        <v>181</v>
      </c>
      <c r="B1" s="232"/>
    </row>
    <row r="2" spans="1:2" ht="15" customHeight="1">
      <c r="A2" s="232" t="s">
        <v>182</v>
      </c>
      <c r="B2" s="232"/>
    </row>
    <row r="3" spans="1:2" ht="15" customHeight="1">
      <c r="A3" s="232"/>
      <c r="B3" s="232"/>
    </row>
    <row r="4" spans="1:7" ht="15" customHeight="1">
      <c r="A4" s="83"/>
      <c r="B4" s="84"/>
      <c r="C4" s="54"/>
      <c r="D4" s="54"/>
      <c r="E4" s="54"/>
      <c r="F4" s="54"/>
      <c r="G4" s="53"/>
    </row>
    <row r="5" spans="1:7" ht="15" customHeight="1">
      <c r="A5" s="54"/>
      <c r="B5" s="54"/>
      <c r="C5" s="54"/>
      <c r="D5" s="54" t="s">
        <v>183</v>
      </c>
      <c r="E5" s="54" t="s">
        <v>183</v>
      </c>
      <c r="F5" s="54"/>
      <c r="G5" s="53"/>
    </row>
    <row r="6" spans="2:9" ht="15" customHeight="1">
      <c r="B6" s="77" t="s">
        <v>184</v>
      </c>
      <c r="C6" s="53" t="s">
        <v>185</v>
      </c>
      <c r="D6" s="53" t="s">
        <v>186</v>
      </c>
      <c r="E6" s="53" t="s">
        <v>187</v>
      </c>
      <c r="F6" s="53" t="s">
        <v>188</v>
      </c>
      <c r="G6" s="85"/>
      <c r="H6" s="86"/>
      <c r="I6" s="86"/>
    </row>
    <row r="7" spans="1:9" ht="15" customHeight="1">
      <c r="A7" s="230" t="s">
        <v>73</v>
      </c>
      <c r="B7" s="55">
        <f>B17/$G17*100</f>
        <v>14.367650449619553</v>
      </c>
      <c r="C7" s="55">
        <f>C17/$G17*100</f>
        <v>3.1636692029820916</v>
      </c>
      <c r="D7" s="55">
        <f>D17/$G17*100</f>
        <v>15.710744754438553</v>
      </c>
      <c r="E7" s="55">
        <f>E17/$G17*100</f>
        <v>1.7831066021059105</v>
      </c>
      <c r="F7" s="55">
        <f>F17/$G17*100</f>
        <v>64.9748289908539</v>
      </c>
      <c r="G7" s="85"/>
      <c r="H7" s="86"/>
      <c r="I7" s="86"/>
    </row>
    <row r="8" spans="1:9" ht="15" customHeight="1">
      <c r="A8" s="87" t="s">
        <v>189</v>
      </c>
      <c r="B8" s="72">
        <v>3.17</v>
      </c>
      <c r="C8" s="72">
        <v>1.36</v>
      </c>
      <c r="D8" s="72">
        <v>11.26</v>
      </c>
      <c r="E8" s="72">
        <v>1.48</v>
      </c>
      <c r="F8" s="72">
        <v>81.61</v>
      </c>
      <c r="G8" s="88"/>
      <c r="H8" s="86"/>
      <c r="I8" s="89"/>
    </row>
    <row r="9" spans="1:9" ht="15" customHeight="1">
      <c r="A9" s="87" t="s">
        <v>190</v>
      </c>
      <c r="B9" s="72">
        <v>18.59</v>
      </c>
      <c r="C9" s="72">
        <v>4.17</v>
      </c>
      <c r="D9" s="72">
        <v>19.13</v>
      </c>
      <c r="E9" s="72">
        <v>2.04</v>
      </c>
      <c r="F9" s="72">
        <v>55.46</v>
      </c>
      <c r="G9" s="88"/>
      <c r="H9" s="86"/>
      <c r="I9" s="89"/>
    </row>
    <row r="10" spans="1:9" ht="15" customHeight="1">
      <c r="A10" s="90" t="s">
        <v>191</v>
      </c>
      <c r="B10" s="72">
        <v>30</v>
      </c>
      <c r="C10" s="72">
        <v>5.2</v>
      </c>
      <c r="D10" s="72">
        <v>19.15</v>
      </c>
      <c r="E10" s="72">
        <v>1.96</v>
      </c>
      <c r="F10" s="72">
        <v>43.13</v>
      </c>
      <c r="G10" s="88"/>
      <c r="H10" s="86"/>
      <c r="I10" s="89"/>
    </row>
    <row r="11" spans="1:9" ht="15" customHeight="1">
      <c r="A11" s="230" t="s">
        <v>192</v>
      </c>
      <c r="B11" s="72">
        <f>B21*100/$G21</f>
        <v>23.508232250847694</v>
      </c>
      <c r="C11" s="72">
        <f>C21*100/$G21</f>
        <v>4.629985667843535</v>
      </c>
      <c r="D11" s="72">
        <f>D21*100/$G21</f>
        <v>19.254028734225887</v>
      </c>
      <c r="E11" s="72">
        <f>E21*100/$G21</f>
        <v>2.0187366728423113</v>
      </c>
      <c r="F11" s="72">
        <f>F21*100/$G21</f>
        <v>50.58901667424057</v>
      </c>
      <c r="G11" s="91"/>
      <c r="H11" s="86"/>
      <c r="I11" s="89"/>
    </row>
    <row r="12" spans="2:7" ht="15" customHeight="1">
      <c r="B12" s="72"/>
      <c r="C12" s="72"/>
      <c r="D12" s="72"/>
      <c r="E12" s="72"/>
      <c r="F12" s="72"/>
      <c r="G12" s="53"/>
    </row>
    <row r="13" spans="2:7" ht="15" customHeight="1">
      <c r="B13" s="72"/>
      <c r="C13" s="72"/>
      <c r="D13" s="72"/>
      <c r="E13" s="72"/>
      <c r="F13" s="72"/>
      <c r="G13" s="53"/>
    </row>
    <row r="14" spans="2:15" ht="15" customHeight="1">
      <c r="B14" s="53"/>
      <c r="C14" s="53"/>
      <c r="D14" s="57"/>
      <c r="E14" s="57"/>
      <c r="F14" s="53"/>
      <c r="G14" s="53"/>
      <c r="L14" s="93"/>
      <c r="M14" s="32"/>
      <c r="N14" s="32"/>
      <c r="O14" s="32"/>
    </row>
    <row r="15" spans="1:7" ht="15" customHeight="1">
      <c r="A15" s="92" t="s">
        <v>573</v>
      </c>
      <c r="B15" s="54"/>
      <c r="C15" s="54"/>
      <c r="D15" s="54" t="s">
        <v>183</v>
      </c>
      <c r="E15" s="54" t="s">
        <v>183</v>
      </c>
      <c r="F15" s="54"/>
      <c r="G15" s="53"/>
    </row>
    <row r="16" spans="1:7" ht="15" customHeight="1">
      <c r="A16" s="230" t="s">
        <v>574</v>
      </c>
      <c r="B16" s="77" t="s">
        <v>184</v>
      </c>
      <c r="C16" s="53" t="s">
        <v>185</v>
      </c>
      <c r="D16" s="53" t="s">
        <v>186</v>
      </c>
      <c r="E16" s="53" t="s">
        <v>187</v>
      </c>
      <c r="F16" s="53" t="s">
        <v>188</v>
      </c>
      <c r="G16" s="53" t="s">
        <v>55</v>
      </c>
    </row>
    <row r="17" spans="1:7" ht="15" customHeight="1">
      <c r="A17" s="230" t="s">
        <v>73</v>
      </c>
      <c r="B17" s="73">
        <f>SUM(B18:B20)</f>
        <v>14955</v>
      </c>
      <c r="C17" s="73">
        <f>SUM(C18:C20)</f>
        <v>3293</v>
      </c>
      <c r="D17" s="73">
        <f>SUM(D18:D20)</f>
        <v>16353</v>
      </c>
      <c r="E17" s="73">
        <f>SUM(E18:E20)</f>
        <v>1856</v>
      </c>
      <c r="F17" s="73">
        <f>SUM(F18:F20)</f>
        <v>67631</v>
      </c>
      <c r="G17" s="73">
        <f>SUM(B17:F17)</f>
        <v>104088</v>
      </c>
    </row>
    <row r="18" spans="1:7" ht="15" customHeight="1">
      <c r="A18" s="87" t="s">
        <v>193</v>
      </c>
      <c r="B18" s="234">
        <v>1505</v>
      </c>
      <c r="C18" s="234">
        <v>644</v>
      </c>
      <c r="D18" s="234">
        <v>5337</v>
      </c>
      <c r="E18" s="234">
        <v>701</v>
      </c>
      <c r="F18" s="234">
        <v>38687</v>
      </c>
      <c r="G18" s="73">
        <f>SUM(B18:F18)</f>
        <v>46874</v>
      </c>
    </row>
    <row r="19" spans="1:7" ht="15" customHeight="1">
      <c r="A19" s="87" t="s">
        <v>190</v>
      </c>
      <c r="B19" s="234">
        <v>6212</v>
      </c>
      <c r="C19" s="234">
        <v>1394</v>
      </c>
      <c r="D19" s="234">
        <v>6395</v>
      </c>
      <c r="E19" s="234">
        <v>681</v>
      </c>
      <c r="F19" s="234">
        <v>18538</v>
      </c>
      <c r="G19" s="73">
        <f>SUM(B19:F19)</f>
        <v>33220</v>
      </c>
    </row>
    <row r="20" spans="1:7" ht="15" customHeight="1">
      <c r="A20" s="90" t="s">
        <v>191</v>
      </c>
      <c r="B20" s="234">
        <v>7238</v>
      </c>
      <c r="C20" s="234">
        <v>1255</v>
      </c>
      <c r="D20" s="234">
        <v>4621</v>
      </c>
      <c r="E20" s="234">
        <v>474</v>
      </c>
      <c r="F20" s="234">
        <v>10406</v>
      </c>
      <c r="G20" s="73">
        <f>SUM(B20:F20)</f>
        <v>23994</v>
      </c>
    </row>
    <row r="21" spans="1:7" ht="15" customHeight="1">
      <c r="A21" s="230" t="s">
        <v>192</v>
      </c>
      <c r="B21" s="234">
        <f>SUM(B19:B20)</f>
        <v>13450</v>
      </c>
      <c r="C21" s="234">
        <f>SUM(C19:C20)</f>
        <v>2649</v>
      </c>
      <c r="D21" s="234">
        <f>SUM(D19:D20)</f>
        <v>11016</v>
      </c>
      <c r="E21" s="234">
        <f>SUM(E19:E20)</f>
        <v>1155</v>
      </c>
      <c r="F21" s="234">
        <f>SUM(F19:F20)</f>
        <v>28944</v>
      </c>
      <c r="G21" s="73">
        <f>SUM(B21:F21)</f>
        <v>57214</v>
      </c>
    </row>
    <row r="22" spans="2:7" ht="15" customHeight="1">
      <c r="B22" s="94"/>
      <c r="C22" s="94"/>
      <c r="D22" s="94"/>
      <c r="E22" s="94"/>
      <c r="F22" s="54"/>
      <c r="G22" s="53"/>
    </row>
    <row r="23" spans="2:7" ht="15" customHeight="1">
      <c r="B23" s="53"/>
      <c r="C23" s="57"/>
      <c r="D23" s="57"/>
      <c r="E23" s="57"/>
      <c r="F23" s="53"/>
      <c r="G23" s="53"/>
    </row>
    <row r="24" spans="3:5" ht="15" customHeight="1">
      <c r="C24" s="25"/>
      <c r="D24" s="25"/>
      <c r="E24" s="25"/>
    </row>
    <row r="25" spans="3:5" ht="15" customHeight="1">
      <c r="C25" s="25"/>
      <c r="D25" s="25"/>
      <c r="E25" s="25"/>
    </row>
    <row r="26" spans="3:5" ht="15" customHeight="1">
      <c r="C26" s="25"/>
      <c r="D26" s="25"/>
      <c r="E26" s="25"/>
    </row>
    <row r="27" spans="3:5" ht="15" customHeight="1">
      <c r="C27" s="25"/>
      <c r="D27" s="25"/>
      <c r="E27" s="25"/>
    </row>
    <row r="28" spans="3:5" ht="15" customHeight="1">
      <c r="C28" s="25"/>
      <c r="D28" s="25"/>
      <c r="E28" s="25"/>
    </row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5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7.25390625" style="230" customWidth="1"/>
    <col min="2" max="2" width="4.25390625" style="230" bestFit="1" customWidth="1"/>
    <col min="3" max="245" width="9.125" style="16" customWidth="1"/>
    <col min="246" max="246" width="27.25390625" style="16" customWidth="1"/>
    <col min="247" max="247" width="7.25390625" style="16" customWidth="1"/>
    <col min="248" max="248" width="4.25390625" style="16" bestFit="1" customWidth="1"/>
    <col min="249" max="253" width="9.125" style="16" customWidth="1"/>
    <col min="254" max="16384" width="6.375" style="16" customWidth="1"/>
  </cols>
  <sheetData>
    <row r="1" ht="15" customHeight="1">
      <c r="A1" s="230" t="s">
        <v>194</v>
      </c>
    </row>
    <row r="2" ht="15" customHeight="1">
      <c r="A2" s="230" t="s">
        <v>195</v>
      </c>
    </row>
    <row r="5" spans="3:6" ht="15" customHeight="1">
      <c r="C5" s="53" t="s">
        <v>196</v>
      </c>
      <c r="D5" s="53" t="s">
        <v>197</v>
      </c>
      <c r="E5" s="53" t="s">
        <v>73</v>
      </c>
      <c r="F5" s="53" t="s">
        <v>198</v>
      </c>
    </row>
    <row r="6" spans="1:6" ht="15" customHeight="1">
      <c r="A6" s="230">
        <v>1995</v>
      </c>
      <c r="B6" s="97" t="s">
        <v>199</v>
      </c>
      <c r="C6" s="98">
        <v>9.69</v>
      </c>
      <c r="D6" s="98">
        <v>9.26</v>
      </c>
      <c r="E6" s="98">
        <v>9.38</v>
      </c>
      <c r="F6" s="17">
        <v>0.98</v>
      </c>
    </row>
    <row r="7" spans="2:6" ht="15" customHeight="1">
      <c r="B7" s="97" t="s">
        <v>200</v>
      </c>
      <c r="C7" s="98">
        <v>9.52</v>
      </c>
      <c r="D7" s="98">
        <v>9.31</v>
      </c>
      <c r="E7" s="98">
        <v>9.36</v>
      </c>
      <c r="F7" s="17">
        <v>1.12</v>
      </c>
    </row>
    <row r="8" spans="2:6" ht="15" customHeight="1">
      <c r="B8" s="97" t="s">
        <v>201</v>
      </c>
      <c r="C8" s="98">
        <v>9.3</v>
      </c>
      <c r="D8" s="98">
        <v>9.2</v>
      </c>
      <c r="E8" s="98">
        <v>9.23</v>
      </c>
      <c r="F8" s="17">
        <v>6.17</v>
      </c>
    </row>
    <row r="9" spans="2:6" ht="15" customHeight="1">
      <c r="B9" s="97" t="s">
        <v>202</v>
      </c>
      <c r="C9" s="98">
        <v>9.53</v>
      </c>
      <c r="D9" s="98">
        <v>9.3</v>
      </c>
      <c r="E9" s="98">
        <v>9.35</v>
      </c>
      <c r="F9" s="17">
        <v>20.14</v>
      </c>
    </row>
    <row r="10" spans="2:6" ht="15" customHeight="1">
      <c r="B10" s="230" t="s">
        <v>203</v>
      </c>
      <c r="C10" s="17">
        <v>9.57</v>
      </c>
      <c r="D10" s="17">
        <v>9.25</v>
      </c>
      <c r="E10" s="17">
        <v>9.32</v>
      </c>
      <c r="F10" s="17">
        <v>20.14</v>
      </c>
    </row>
    <row r="11" spans="2:6" ht="15" customHeight="1">
      <c r="B11" s="230" t="s">
        <v>204</v>
      </c>
      <c r="C11" s="17">
        <v>9.69</v>
      </c>
      <c r="D11" s="17">
        <v>9.31</v>
      </c>
      <c r="E11" s="17">
        <v>9.39</v>
      </c>
      <c r="F11" s="17">
        <v>20.26</v>
      </c>
    </row>
    <row r="12" spans="2:6" ht="15" customHeight="1">
      <c r="B12" s="230" t="s">
        <v>205</v>
      </c>
      <c r="C12" s="17">
        <v>9.67</v>
      </c>
      <c r="D12" s="17">
        <v>9.28</v>
      </c>
      <c r="E12" s="17">
        <v>9.36</v>
      </c>
      <c r="F12" s="17">
        <v>20.13</v>
      </c>
    </row>
    <row r="13" spans="2:6" ht="15" customHeight="1">
      <c r="B13" s="230" t="s">
        <v>206</v>
      </c>
      <c r="C13" s="17">
        <v>9.57</v>
      </c>
      <c r="D13" s="17">
        <v>9.32</v>
      </c>
      <c r="E13" s="17">
        <v>9.37</v>
      </c>
      <c r="F13" s="17">
        <v>20.19</v>
      </c>
    </row>
    <row r="14" spans="2:6" ht="15" customHeight="1">
      <c r="B14" s="230" t="s">
        <v>207</v>
      </c>
      <c r="C14" s="17">
        <v>9.58</v>
      </c>
      <c r="D14" s="17">
        <v>9.26</v>
      </c>
      <c r="E14" s="17">
        <v>9.33</v>
      </c>
      <c r="F14" s="17">
        <v>21.82</v>
      </c>
    </row>
    <row r="15" spans="2:6" ht="15" customHeight="1">
      <c r="B15" s="230" t="s">
        <v>208</v>
      </c>
      <c r="C15" s="17">
        <v>9.7</v>
      </c>
      <c r="D15" s="17">
        <v>9.29</v>
      </c>
      <c r="E15" s="17">
        <v>9.38</v>
      </c>
      <c r="F15" s="17">
        <v>20.67</v>
      </c>
    </row>
    <row r="16" spans="2:6" ht="15" customHeight="1">
      <c r="B16" s="230" t="s">
        <v>209</v>
      </c>
      <c r="C16" s="17">
        <v>9.53</v>
      </c>
      <c r="D16" s="17">
        <v>9.3</v>
      </c>
      <c r="E16" s="17">
        <v>9.35</v>
      </c>
      <c r="F16" s="17">
        <v>20.14</v>
      </c>
    </row>
    <row r="17" spans="2:6" ht="15" customHeight="1">
      <c r="B17" s="230" t="s">
        <v>210</v>
      </c>
      <c r="C17" s="17">
        <v>9.54</v>
      </c>
      <c r="D17" s="17">
        <v>9.23</v>
      </c>
      <c r="E17" s="17">
        <v>9.29</v>
      </c>
      <c r="F17" s="17">
        <v>19.52</v>
      </c>
    </row>
    <row r="18" spans="1:6" ht="15" customHeight="1">
      <c r="A18" s="230">
        <v>1996</v>
      </c>
      <c r="B18" s="230" t="s">
        <v>199</v>
      </c>
      <c r="C18" s="17">
        <v>9.62</v>
      </c>
      <c r="D18" s="17">
        <v>9.23</v>
      </c>
      <c r="E18" s="17">
        <v>9.32</v>
      </c>
      <c r="F18" s="17">
        <v>20.62</v>
      </c>
    </row>
    <row r="19" spans="2:6" ht="15" customHeight="1">
      <c r="B19" s="230" t="s">
        <v>200</v>
      </c>
      <c r="C19" s="17">
        <v>9.59</v>
      </c>
      <c r="D19" s="17">
        <v>9.29</v>
      </c>
      <c r="E19" s="17">
        <v>9.35</v>
      </c>
      <c r="F19" s="17">
        <v>19.72</v>
      </c>
    </row>
    <row r="20" spans="2:6" ht="15" customHeight="1">
      <c r="B20" s="230" t="s">
        <v>201</v>
      </c>
      <c r="C20" s="17">
        <v>9.6</v>
      </c>
      <c r="D20" s="17">
        <v>9.3</v>
      </c>
      <c r="E20" s="17">
        <v>9.37</v>
      </c>
      <c r="F20" s="17">
        <v>21.26</v>
      </c>
    </row>
    <row r="21" spans="2:6" ht="15" customHeight="1">
      <c r="B21" s="230" t="s">
        <v>202</v>
      </c>
      <c r="C21" s="17">
        <v>9.57</v>
      </c>
      <c r="D21" s="17">
        <v>9.31</v>
      </c>
      <c r="E21" s="17">
        <v>9.37</v>
      </c>
      <c r="F21" s="17">
        <v>22.52</v>
      </c>
    </row>
    <row r="22" spans="2:6" ht="15" customHeight="1">
      <c r="B22" s="230" t="s">
        <v>203</v>
      </c>
      <c r="C22" s="17">
        <v>9.62</v>
      </c>
      <c r="D22" s="17">
        <v>9.33</v>
      </c>
      <c r="E22" s="17">
        <v>9.4</v>
      </c>
      <c r="F22" s="17">
        <v>21.95</v>
      </c>
    </row>
    <row r="23" spans="2:6" ht="15" customHeight="1">
      <c r="B23" s="230" t="s">
        <v>204</v>
      </c>
      <c r="C23" s="17">
        <v>9.69</v>
      </c>
      <c r="D23" s="17">
        <v>9.35</v>
      </c>
      <c r="E23" s="17">
        <v>9.43</v>
      </c>
      <c r="F23" s="17">
        <v>22.08</v>
      </c>
    </row>
    <row r="24" spans="2:6" ht="15" customHeight="1">
      <c r="B24" s="230" t="s">
        <v>205</v>
      </c>
      <c r="C24" s="17">
        <v>9.69</v>
      </c>
      <c r="D24" s="17">
        <v>9.38</v>
      </c>
      <c r="E24" s="17">
        <v>9.46</v>
      </c>
      <c r="F24" s="17">
        <v>22.66</v>
      </c>
    </row>
    <row r="25" spans="2:6" ht="15" customHeight="1">
      <c r="B25" s="230" t="s">
        <v>206</v>
      </c>
      <c r="C25" s="17">
        <v>9.72</v>
      </c>
      <c r="D25" s="17">
        <v>9.39</v>
      </c>
      <c r="E25" s="17">
        <v>9.47</v>
      </c>
      <c r="F25" s="17">
        <v>23.14</v>
      </c>
    </row>
    <row r="26" spans="2:6" ht="15" customHeight="1">
      <c r="B26" s="230" t="s">
        <v>207</v>
      </c>
      <c r="C26" s="17">
        <v>9.79</v>
      </c>
      <c r="D26" s="17">
        <v>9.4</v>
      </c>
      <c r="E26" s="17">
        <v>9.49</v>
      </c>
      <c r="F26" s="17">
        <v>22.6</v>
      </c>
    </row>
    <row r="27" spans="2:6" ht="15" customHeight="1">
      <c r="B27" s="230" t="s">
        <v>208</v>
      </c>
      <c r="C27" s="17">
        <v>9.65</v>
      </c>
      <c r="D27" s="17">
        <v>9.38</v>
      </c>
      <c r="E27" s="17">
        <v>9.45</v>
      </c>
      <c r="F27" s="17">
        <v>22.7</v>
      </c>
    </row>
    <row r="28" spans="2:6" ht="15" customHeight="1">
      <c r="B28" s="230" t="s">
        <v>209</v>
      </c>
      <c r="C28" s="17">
        <v>9.76</v>
      </c>
      <c r="D28" s="17">
        <v>9.41</v>
      </c>
      <c r="E28" s="17">
        <v>9.5</v>
      </c>
      <c r="F28" s="17">
        <v>22.13</v>
      </c>
    </row>
    <row r="29" spans="2:6" ht="15" customHeight="1">
      <c r="B29" s="230" t="s">
        <v>210</v>
      </c>
      <c r="C29" s="17">
        <v>9.64</v>
      </c>
      <c r="D29" s="17">
        <v>9.3</v>
      </c>
      <c r="E29" s="17">
        <v>9.38</v>
      </c>
      <c r="F29" s="17">
        <v>20.67</v>
      </c>
    </row>
    <row r="30" spans="1:6" ht="15" customHeight="1">
      <c r="A30" s="230">
        <v>1997</v>
      </c>
      <c r="B30" s="230" t="s">
        <v>199</v>
      </c>
      <c r="C30" s="17">
        <v>9.71</v>
      </c>
      <c r="D30" s="17">
        <v>9.33</v>
      </c>
      <c r="E30" s="17">
        <v>9.42</v>
      </c>
      <c r="F30" s="17">
        <v>21.07</v>
      </c>
    </row>
    <row r="31" spans="2:6" ht="15" customHeight="1">
      <c r="B31" s="230" t="s">
        <v>200</v>
      </c>
      <c r="C31" s="17">
        <v>9.74</v>
      </c>
      <c r="D31" s="17">
        <v>9.31</v>
      </c>
      <c r="E31" s="17">
        <v>9.41</v>
      </c>
      <c r="F31" s="17">
        <v>20.72</v>
      </c>
    </row>
    <row r="32" spans="2:6" ht="15" customHeight="1">
      <c r="B32" s="230" t="s">
        <v>201</v>
      </c>
      <c r="C32" s="17">
        <v>9.63</v>
      </c>
      <c r="D32" s="17">
        <v>9.41</v>
      </c>
      <c r="E32" s="17">
        <v>9.46</v>
      </c>
      <c r="F32" s="17">
        <v>21.34</v>
      </c>
    </row>
    <row r="33" spans="2:6" ht="15" customHeight="1">
      <c r="B33" s="230" t="s">
        <v>202</v>
      </c>
      <c r="C33" s="17">
        <v>9.66</v>
      </c>
      <c r="D33" s="17">
        <v>9.37</v>
      </c>
      <c r="E33" s="17">
        <v>9.44</v>
      </c>
      <c r="F33" s="17">
        <v>22.09</v>
      </c>
    </row>
    <row r="34" spans="2:6" ht="15" customHeight="1">
      <c r="B34" s="230" t="s">
        <v>203</v>
      </c>
      <c r="C34" s="17">
        <v>9.74</v>
      </c>
      <c r="D34" s="17">
        <v>9.4</v>
      </c>
      <c r="E34" s="17">
        <v>9.48</v>
      </c>
      <c r="F34" s="17">
        <v>22.45</v>
      </c>
    </row>
    <row r="35" spans="2:6" ht="15" customHeight="1">
      <c r="B35" s="230" t="s">
        <v>204</v>
      </c>
      <c r="C35" s="17">
        <v>9.84</v>
      </c>
      <c r="D35" s="17">
        <v>9.43</v>
      </c>
      <c r="E35" s="17">
        <v>9.53</v>
      </c>
      <c r="F35" s="17">
        <v>22.05</v>
      </c>
    </row>
    <row r="36" spans="2:6" ht="15" customHeight="1">
      <c r="B36" s="230" t="s">
        <v>205</v>
      </c>
      <c r="C36" s="17">
        <v>9.71</v>
      </c>
      <c r="D36" s="17">
        <v>9.42</v>
      </c>
      <c r="E36" s="17">
        <v>9.49</v>
      </c>
      <c r="F36" s="17">
        <v>23.13</v>
      </c>
    </row>
    <row r="37" spans="2:6" ht="15" customHeight="1">
      <c r="B37" s="230" t="s">
        <v>206</v>
      </c>
      <c r="C37" s="17">
        <v>9.75</v>
      </c>
      <c r="D37" s="17">
        <v>9.44</v>
      </c>
      <c r="E37" s="17">
        <v>9.52</v>
      </c>
      <c r="F37" s="17">
        <v>22.68</v>
      </c>
    </row>
    <row r="38" spans="2:6" ht="15" customHeight="1">
      <c r="B38" s="230" t="s">
        <v>207</v>
      </c>
      <c r="C38" s="17">
        <v>9.8</v>
      </c>
      <c r="D38" s="17">
        <v>9.45</v>
      </c>
      <c r="E38" s="17">
        <v>9.53</v>
      </c>
      <c r="F38" s="17">
        <v>23.46</v>
      </c>
    </row>
    <row r="39" spans="2:6" ht="15" customHeight="1">
      <c r="B39" s="230" t="s">
        <v>208</v>
      </c>
      <c r="C39" s="17">
        <v>9.73</v>
      </c>
      <c r="D39" s="17">
        <v>9.43</v>
      </c>
      <c r="E39" s="17">
        <v>9.51</v>
      </c>
      <c r="F39" s="17">
        <v>24.38</v>
      </c>
    </row>
    <row r="40" spans="2:6" ht="15" customHeight="1">
      <c r="B40" s="230" t="s">
        <v>209</v>
      </c>
      <c r="C40" s="17">
        <v>9.77</v>
      </c>
      <c r="D40" s="17">
        <v>9.38</v>
      </c>
      <c r="E40" s="17">
        <v>9.48</v>
      </c>
      <c r="F40" s="17">
        <v>23.57</v>
      </c>
    </row>
    <row r="41" spans="2:6" ht="15" customHeight="1">
      <c r="B41" s="230" t="s">
        <v>210</v>
      </c>
      <c r="C41" s="17">
        <v>9.72</v>
      </c>
      <c r="D41" s="17">
        <v>9.45</v>
      </c>
      <c r="E41" s="17">
        <v>9.52</v>
      </c>
      <c r="F41" s="17">
        <v>23.3</v>
      </c>
    </row>
    <row r="42" spans="1:6" ht="15" customHeight="1">
      <c r="A42" s="230">
        <v>1998</v>
      </c>
      <c r="B42" s="230" t="s">
        <v>199</v>
      </c>
      <c r="C42" s="17">
        <v>9.69</v>
      </c>
      <c r="D42" s="17">
        <v>9.41</v>
      </c>
      <c r="E42" s="17">
        <v>9.48</v>
      </c>
      <c r="F42" s="17">
        <v>23.22</v>
      </c>
    </row>
    <row r="43" spans="2:6" ht="15" customHeight="1">
      <c r="B43" s="230" t="s">
        <v>200</v>
      </c>
      <c r="C43" s="17">
        <v>9.68</v>
      </c>
      <c r="D43" s="17">
        <v>9.41</v>
      </c>
      <c r="E43" s="17">
        <v>9.47</v>
      </c>
      <c r="F43" s="17">
        <v>22.68</v>
      </c>
    </row>
    <row r="44" spans="2:6" ht="15" customHeight="1">
      <c r="B44" s="230" t="s">
        <v>201</v>
      </c>
      <c r="C44" s="17">
        <v>9.73</v>
      </c>
      <c r="D44" s="17">
        <v>9.43</v>
      </c>
      <c r="E44" s="17">
        <v>9.51</v>
      </c>
      <c r="F44" s="17">
        <v>24.37</v>
      </c>
    </row>
    <row r="45" spans="2:6" ht="15" customHeight="1">
      <c r="B45" s="230" t="s">
        <v>202</v>
      </c>
      <c r="C45" s="17">
        <v>9.81</v>
      </c>
      <c r="D45" s="17">
        <v>9.45</v>
      </c>
      <c r="E45" s="17">
        <v>9.54</v>
      </c>
      <c r="F45" s="17">
        <v>24.63</v>
      </c>
    </row>
    <row r="46" spans="2:6" ht="15" customHeight="1">
      <c r="B46" s="230" t="s">
        <v>203</v>
      </c>
      <c r="C46" s="17">
        <v>9.78</v>
      </c>
      <c r="D46" s="17">
        <v>9.43</v>
      </c>
      <c r="E46" s="17">
        <v>9.52</v>
      </c>
      <c r="F46" s="17">
        <v>24.09</v>
      </c>
    </row>
    <row r="47" spans="2:6" ht="15" customHeight="1">
      <c r="B47" s="230" t="s">
        <v>204</v>
      </c>
      <c r="C47" s="17">
        <v>9.77</v>
      </c>
      <c r="D47" s="17">
        <v>9.53</v>
      </c>
      <c r="E47" s="17">
        <v>9.59</v>
      </c>
      <c r="F47" s="17">
        <v>24.14</v>
      </c>
    </row>
    <row r="48" spans="2:6" ht="15" customHeight="1">
      <c r="B48" s="230" t="s">
        <v>205</v>
      </c>
      <c r="C48" s="17">
        <v>9.82</v>
      </c>
      <c r="D48" s="17">
        <v>9.47</v>
      </c>
      <c r="E48" s="17">
        <v>9.56</v>
      </c>
      <c r="F48" s="17">
        <v>24.02</v>
      </c>
    </row>
    <row r="49" spans="2:6" ht="15" customHeight="1">
      <c r="B49" s="230" t="s">
        <v>206</v>
      </c>
      <c r="C49" s="17">
        <v>9.92</v>
      </c>
      <c r="D49" s="17">
        <v>9.5</v>
      </c>
      <c r="E49" s="17">
        <v>9.62</v>
      </c>
      <c r="F49" s="17">
        <v>26.41</v>
      </c>
    </row>
    <row r="50" spans="2:6" ht="15" customHeight="1">
      <c r="B50" s="230" t="s">
        <v>207</v>
      </c>
      <c r="C50" s="17">
        <v>9.97</v>
      </c>
      <c r="D50" s="17">
        <v>9.52</v>
      </c>
      <c r="E50" s="17">
        <v>9.64</v>
      </c>
      <c r="F50" s="17">
        <v>25.26</v>
      </c>
    </row>
    <row r="51" spans="2:6" ht="15" customHeight="1">
      <c r="B51" s="230" t="s">
        <v>208</v>
      </c>
      <c r="C51" s="17">
        <v>9.97</v>
      </c>
      <c r="D51" s="17">
        <v>9.54</v>
      </c>
      <c r="E51" s="17">
        <v>9.66</v>
      </c>
      <c r="F51" s="17">
        <v>25.89</v>
      </c>
    </row>
    <row r="52" spans="2:6" ht="15" customHeight="1">
      <c r="B52" s="230" t="s">
        <v>209</v>
      </c>
      <c r="C52" s="17">
        <v>9.89</v>
      </c>
      <c r="D52" s="17">
        <v>9.51</v>
      </c>
      <c r="E52" s="17">
        <v>9.61</v>
      </c>
      <c r="F52" s="17">
        <v>25.37</v>
      </c>
    </row>
    <row r="53" spans="2:6" ht="15" customHeight="1">
      <c r="B53" s="230" t="s">
        <v>210</v>
      </c>
      <c r="C53" s="17">
        <v>9.89</v>
      </c>
      <c r="D53" s="17">
        <v>9.51</v>
      </c>
      <c r="E53" s="17">
        <v>9.61</v>
      </c>
      <c r="F53" s="17">
        <v>26.05</v>
      </c>
    </row>
    <row r="54" spans="1:6" ht="15" customHeight="1">
      <c r="A54" s="230">
        <v>1999</v>
      </c>
      <c r="B54" s="230" t="s">
        <v>199</v>
      </c>
      <c r="C54" s="17">
        <v>9.88</v>
      </c>
      <c r="D54" s="17">
        <v>9.51</v>
      </c>
      <c r="E54" s="17">
        <v>9.61</v>
      </c>
      <c r="F54" s="17">
        <v>25.39</v>
      </c>
    </row>
    <row r="55" spans="2:6" ht="15" customHeight="1">
      <c r="B55" s="230" t="s">
        <v>200</v>
      </c>
      <c r="C55" s="17">
        <v>9.82</v>
      </c>
      <c r="D55" s="17">
        <v>9.51</v>
      </c>
      <c r="E55" s="17">
        <v>9.6</v>
      </c>
      <c r="F55" s="17">
        <v>25.17</v>
      </c>
    </row>
    <row r="56" spans="2:6" ht="15" customHeight="1">
      <c r="B56" s="230" t="s">
        <v>201</v>
      </c>
      <c r="C56" s="17">
        <v>9.87</v>
      </c>
      <c r="D56" s="17">
        <v>9.55</v>
      </c>
      <c r="E56" s="17">
        <v>9.64</v>
      </c>
      <c r="F56" s="17">
        <v>25.04</v>
      </c>
    </row>
    <row r="57" spans="2:6" ht="15" customHeight="1">
      <c r="B57" s="230" t="s">
        <v>202</v>
      </c>
      <c r="C57" s="17">
        <v>9.85</v>
      </c>
      <c r="D57" s="17">
        <v>9.57</v>
      </c>
      <c r="E57" s="17">
        <v>9.64</v>
      </c>
      <c r="F57" s="17">
        <v>25.78</v>
      </c>
    </row>
    <row r="58" spans="2:6" ht="15" customHeight="1">
      <c r="B58" s="230" t="s">
        <v>203</v>
      </c>
      <c r="C58" s="17">
        <v>9.9</v>
      </c>
      <c r="D58" s="17">
        <v>9.65</v>
      </c>
      <c r="E58" s="17">
        <v>9.72</v>
      </c>
      <c r="F58" s="17">
        <v>27.37</v>
      </c>
    </row>
    <row r="59" spans="2:6" ht="15" customHeight="1">
      <c r="B59" s="230" t="s">
        <v>204</v>
      </c>
      <c r="C59" s="17">
        <v>10.06</v>
      </c>
      <c r="D59" s="17">
        <v>9.67</v>
      </c>
      <c r="E59" s="17">
        <v>9.78</v>
      </c>
      <c r="F59" s="17">
        <v>27.17</v>
      </c>
    </row>
    <row r="60" spans="2:6" ht="15" customHeight="1">
      <c r="B60" s="230" t="s">
        <v>205</v>
      </c>
      <c r="C60" s="17">
        <v>10.06</v>
      </c>
      <c r="D60" s="17">
        <v>9.63</v>
      </c>
      <c r="E60" s="17">
        <v>9.75</v>
      </c>
      <c r="F60" s="17">
        <v>27.39</v>
      </c>
    </row>
    <row r="61" spans="2:6" ht="15" customHeight="1">
      <c r="B61" s="230" t="s">
        <v>206</v>
      </c>
      <c r="C61" s="17">
        <v>10.13</v>
      </c>
      <c r="D61" s="17">
        <v>9.7</v>
      </c>
      <c r="E61" s="17">
        <v>9.83</v>
      </c>
      <c r="F61" s="17">
        <v>28.16</v>
      </c>
    </row>
    <row r="62" spans="2:6" ht="15" customHeight="1">
      <c r="B62" s="230" t="s">
        <v>207</v>
      </c>
      <c r="C62" s="17">
        <v>10.09</v>
      </c>
      <c r="D62" s="17">
        <v>9.64</v>
      </c>
      <c r="E62" s="17">
        <v>9.77</v>
      </c>
      <c r="F62" s="17">
        <v>27.94</v>
      </c>
    </row>
    <row r="63" spans="2:6" ht="15" customHeight="1">
      <c r="B63" s="230" t="s">
        <v>208</v>
      </c>
      <c r="C63" s="17">
        <v>10.03</v>
      </c>
      <c r="D63" s="17">
        <v>9.62</v>
      </c>
      <c r="E63" s="17">
        <v>9.74</v>
      </c>
      <c r="F63" s="17">
        <v>28.34</v>
      </c>
    </row>
    <row r="64" spans="2:6" ht="15" customHeight="1">
      <c r="B64" s="230" t="s">
        <v>209</v>
      </c>
      <c r="C64" s="17">
        <v>9.97</v>
      </c>
      <c r="D64" s="17">
        <v>9.66</v>
      </c>
      <c r="E64" s="17">
        <v>9.75</v>
      </c>
      <c r="F64" s="17">
        <v>27.78</v>
      </c>
    </row>
    <row r="65" spans="2:6" ht="15" customHeight="1">
      <c r="B65" s="230" t="s">
        <v>210</v>
      </c>
      <c r="C65" s="17">
        <v>9.98</v>
      </c>
      <c r="D65" s="17">
        <v>9.63</v>
      </c>
      <c r="E65" s="17">
        <v>9.72</v>
      </c>
      <c r="F65" s="17">
        <v>26.15</v>
      </c>
    </row>
    <row r="66" spans="1:6" ht="15" customHeight="1">
      <c r="A66" s="230">
        <v>2000</v>
      </c>
      <c r="B66" s="230" t="s">
        <v>199</v>
      </c>
      <c r="C66" s="17">
        <v>9.94</v>
      </c>
      <c r="D66" s="17">
        <v>9.62</v>
      </c>
      <c r="E66" s="17">
        <v>9.71</v>
      </c>
      <c r="F66" s="17">
        <v>26.86</v>
      </c>
    </row>
    <row r="67" spans="2:6" ht="15" customHeight="1">
      <c r="B67" s="230" t="s">
        <v>200</v>
      </c>
      <c r="C67" s="17">
        <v>9.94</v>
      </c>
      <c r="D67" s="17">
        <v>9.64</v>
      </c>
      <c r="E67" s="17">
        <v>9.73</v>
      </c>
      <c r="F67" s="17">
        <v>27.76</v>
      </c>
    </row>
    <row r="68" spans="2:6" ht="15" customHeight="1">
      <c r="B68" s="230" t="s">
        <v>201</v>
      </c>
      <c r="C68" s="17">
        <v>9.94</v>
      </c>
      <c r="D68" s="17">
        <v>9.67</v>
      </c>
      <c r="E68" s="17">
        <v>9.74</v>
      </c>
      <c r="F68" s="17">
        <v>28.21</v>
      </c>
    </row>
    <row r="69" spans="2:6" ht="15" customHeight="1">
      <c r="B69" s="230" t="s">
        <v>202</v>
      </c>
      <c r="C69" s="17">
        <v>10.05</v>
      </c>
      <c r="D69" s="17">
        <v>9.72</v>
      </c>
      <c r="E69" s="17">
        <v>9.82</v>
      </c>
      <c r="F69" s="17">
        <v>27.95</v>
      </c>
    </row>
    <row r="70" spans="2:6" ht="15" customHeight="1">
      <c r="B70" s="230" t="s">
        <v>203</v>
      </c>
      <c r="C70" s="17">
        <v>10.11</v>
      </c>
      <c r="D70" s="17">
        <v>9.69</v>
      </c>
      <c r="E70" s="17">
        <v>9.81</v>
      </c>
      <c r="F70" s="17">
        <v>28.94</v>
      </c>
    </row>
    <row r="71" spans="2:6" ht="15" customHeight="1">
      <c r="B71" s="230" t="s">
        <v>204</v>
      </c>
      <c r="C71" s="17">
        <v>10.13</v>
      </c>
      <c r="D71" s="17">
        <v>9.75</v>
      </c>
      <c r="E71" s="17">
        <v>9.87</v>
      </c>
      <c r="F71" s="17">
        <v>29.99</v>
      </c>
    </row>
    <row r="72" spans="2:6" ht="15" customHeight="1">
      <c r="B72" s="230" t="s">
        <v>205</v>
      </c>
      <c r="C72" s="17">
        <v>10.16</v>
      </c>
      <c r="D72" s="17">
        <v>9.75</v>
      </c>
      <c r="E72" s="17">
        <v>9.88</v>
      </c>
      <c r="F72" s="17">
        <v>29.65</v>
      </c>
    </row>
    <row r="73" spans="2:6" ht="15" customHeight="1">
      <c r="B73" s="230" t="s">
        <v>206</v>
      </c>
      <c r="C73" s="17">
        <v>10.11</v>
      </c>
      <c r="D73" s="17">
        <v>9.75</v>
      </c>
      <c r="E73" s="17">
        <v>9.86</v>
      </c>
      <c r="F73" s="17">
        <v>29.87</v>
      </c>
    </row>
    <row r="74" spans="2:6" ht="15" customHeight="1">
      <c r="B74" s="230" t="s">
        <v>207</v>
      </c>
      <c r="C74" s="17">
        <v>10.1</v>
      </c>
      <c r="D74" s="17">
        <v>9.75</v>
      </c>
      <c r="E74" s="17">
        <v>9.86</v>
      </c>
      <c r="F74" s="17">
        <v>29.99</v>
      </c>
    </row>
    <row r="75" spans="2:6" ht="15" customHeight="1">
      <c r="B75" s="230" t="s">
        <v>208</v>
      </c>
      <c r="C75" s="17">
        <v>10.07</v>
      </c>
      <c r="D75" s="17">
        <v>9.76</v>
      </c>
      <c r="E75" s="17">
        <v>9.86</v>
      </c>
      <c r="F75" s="17">
        <v>30.34</v>
      </c>
    </row>
    <row r="76" spans="2:6" ht="15" customHeight="1">
      <c r="B76" s="230" t="s">
        <v>209</v>
      </c>
      <c r="C76" s="17">
        <v>10.05</v>
      </c>
      <c r="D76" s="17">
        <v>9.75</v>
      </c>
      <c r="E76" s="17">
        <v>9.84</v>
      </c>
      <c r="F76" s="17">
        <v>29.04</v>
      </c>
    </row>
    <row r="77" spans="2:6" ht="15" customHeight="1">
      <c r="B77" s="230" t="s">
        <v>210</v>
      </c>
      <c r="C77" s="17">
        <v>10.08</v>
      </c>
      <c r="D77" s="17">
        <v>9.78</v>
      </c>
      <c r="E77" s="17">
        <v>9.86</v>
      </c>
      <c r="F77" s="17">
        <v>28.37</v>
      </c>
    </row>
    <row r="78" spans="1:6" ht="15" customHeight="1">
      <c r="A78" s="230">
        <v>2001</v>
      </c>
      <c r="B78" s="230" t="s">
        <v>199</v>
      </c>
      <c r="C78" s="17">
        <v>10.14</v>
      </c>
      <c r="D78" s="17">
        <v>9.74</v>
      </c>
      <c r="E78" s="17">
        <v>9.86</v>
      </c>
      <c r="F78" s="17">
        <v>29.57</v>
      </c>
    </row>
    <row r="79" spans="2:6" ht="15" customHeight="1">
      <c r="B79" s="230" t="s">
        <v>200</v>
      </c>
      <c r="C79" s="17">
        <v>10.09</v>
      </c>
      <c r="D79" s="17">
        <v>9.76</v>
      </c>
      <c r="E79" s="17">
        <v>9.86</v>
      </c>
      <c r="F79" s="17">
        <v>30.17</v>
      </c>
    </row>
    <row r="80" spans="2:6" ht="15" customHeight="1">
      <c r="B80" s="230" t="s">
        <v>201</v>
      </c>
      <c r="C80" s="17">
        <v>10.09</v>
      </c>
      <c r="D80" s="17">
        <v>9.76</v>
      </c>
      <c r="E80" s="17">
        <v>9.86</v>
      </c>
      <c r="F80" s="17">
        <v>30.2</v>
      </c>
    </row>
    <row r="81" spans="2:6" ht="15" customHeight="1">
      <c r="B81" s="230" t="s">
        <v>202</v>
      </c>
      <c r="C81" s="17">
        <v>10.14</v>
      </c>
      <c r="D81" s="17">
        <v>9.79</v>
      </c>
      <c r="E81" s="17">
        <v>9.9</v>
      </c>
      <c r="F81" s="17">
        <v>30.5</v>
      </c>
    </row>
    <row r="82" spans="2:6" ht="15" customHeight="1">
      <c r="B82" s="230" t="s">
        <v>203</v>
      </c>
      <c r="C82" s="17">
        <v>10.14</v>
      </c>
      <c r="D82" s="17">
        <v>9.77</v>
      </c>
      <c r="E82" s="17">
        <v>9.88</v>
      </c>
      <c r="F82" s="17">
        <v>30.38</v>
      </c>
    </row>
    <row r="83" spans="2:6" ht="15" customHeight="1">
      <c r="B83" s="230" t="s">
        <v>204</v>
      </c>
      <c r="C83" s="17">
        <v>10.23</v>
      </c>
      <c r="D83" s="17">
        <v>9.82</v>
      </c>
      <c r="E83" s="17">
        <v>9.95</v>
      </c>
      <c r="F83" s="17">
        <v>31.3</v>
      </c>
    </row>
    <row r="84" spans="2:6" ht="15" customHeight="1">
      <c r="B84" s="230" t="s">
        <v>205</v>
      </c>
      <c r="C84" s="17">
        <v>10.25</v>
      </c>
      <c r="D84" s="17">
        <v>9.79</v>
      </c>
      <c r="E84" s="17">
        <v>9.94</v>
      </c>
      <c r="F84" s="17">
        <v>31.89</v>
      </c>
    </row>
    <row r="85" spans="2:6" ht="15" customHeight="1">
      <c r="B85" s="230" t="s">
        <v>206</v>
      </c>
      <c r="C85" s="17">
        <v>10.24</v>
      </c>
      <c r="D85" s="17">
        <v>9.81</v>
      </c>
      <c r="E85" s="17">
        <v>9.95</v>
      </c>
      <c r="F85" s="17">
        <v>32.08</v>
      </c>
    </row>
    <row r="86" spans="2:6" ht="15" customHeight="1">
      <c r="B86" s="230" t="s">
        <v>207</v>
      </c>
      <c r="C86" s="17">
        <v>10.22</v>
      </c>
      <c r="D86" s="17">
        <v>9.85</v>
      </c>
      <c r="E86" s="17">
        <v>9.97</v>
      </c>
      <c r="F86" s="17">
        <v>31.64</v>
      </c>
    </row>
    <row r="87" spans="2:6" ht="15" customHeight="1">
      <c r="B87" s="230" t="s">
        <v>208</v>
      </c>
      <c r="C87" s="17">
        <v>10.18</v>
      </c>
      <c r="D87" s="17">
        <v>9.84</v>
      </c>
      <c r="E87" s="17">
        <v>9.95</v>
      </c>
      <c r="F87" s="17">
        <v>32.14</v>
      </c>
    </row>
    <row r="88" spans="2:6" ht="15" customHeight="1">
      <c r="B88" s="230" t="s">
        <v>209</v>
      </c>
      <c r="C88" s="17">
        <v>10.23</v>
      </c>
      <c r="D88" s="17">
        <v>9.76</v>
      </c>
      <c r="E88" s="17">
        <v>9.91</v>
      </c>
      <c r="F88" s="17">
        <v>31.64</v>
      </c>
    </row>
    <row r="89" spans="2:6" ht="15" customHeight="1">
      <c r="B89" s="230" t="s">
        <v>210</v>
      </c>
      <c r="C89" s="17">
        <v>10.17</v>
      </c>
      <c r="D89" s="17">
        <v>9.75</v>
      </c>
      <c r="E89" s="17">
        <v>9.88</v>
      </c>
      <c r="F89" s="17">
        <v>30.59</v>
      </c>
    </row>
    <row r="90" spans="1:6" ht="15" customHeight="1">
      <c r="A90" s="230">
        <v>2002</v>
      </c>
      <c r="B90" s="230" t="s">
        <v>199</v>
      </c>
      <c r="C90" s="17">
        <v>10.17</v>
      </c>
      <c r="D90" s="17">
        <v>9.8</v>
      </c>
      <c r="E90" s="17">
        <v>9.91</v>
      </c>
      <c r="F90" s="17">
        <v>31.58</v>
      </c>
    </row>
    <row r="91" spans="2:6" ht="15" customHeight="1">
      <c r="B91" s="230" t="s">
        <v>200</v>
      </c>
      <c r="C91" s="17">
        <v>10.14</v>
      </c>
      <c r="D91" s="17">
        <v>9.8</v>
      </c>
      <c r="E91" s="17">
        <v>9.91</v>
      </c>
      <c r="F91" s="17">
        <v>31.46</v>
      </c>
    </row>
    <row r="92" spans="2:6" ht="15" customHeight="1">
      <c r="B92" s="230" t="s">
        <v>201</v>
      </c>
      <c r="C92" s="17">
        <v>10.17</v>
      </c>
      <c r="D92" s="17">
        <v>9.85</v>
      </c>
      <c r="E92" s="17">
        <v>9.95</v>
      </c>
      <c r="F92" s="17">
        <v>31.64</v>
      </c>
    </row>
    <row r="93" spans="2:6" ht="15" customHeight="1">
      <c r="B93" s="230" t="s">
        <v>202</v>
      </c>
      <c r="C93" s="17">
        <v>10.15</v>
      </c>
      <c r="D93" s="17">
        <v>9.87</v>
      </c>
      <c r="E93" s="17">
        <v>9.96</v>
      </c>
      <c r="F93" s="17">
        <v>31.71</v>
      </c>
    </row>
    <row r="94" spans="2:6" ht="15" customHeight="1">
      <c r="B94" s="230" t="s">
        <v>203</v>
      </c>
      <c r="C94" s="17">
        <v>10.24</v>
      </c>
      <c r="D94" s="17">
        <v>9.88</v>
      </c>
      <c r="E94" s="17">
        <v>9.99</v>
      </c>
      <c r="F94" s="17">
        <v>31.61</v>
      </c>
    </row>
    <row r="95" spans="2:6" ht="15" customHeight="1">
      <c r="B95" s="230" t="s">
        <v>204</v>
      </c>
      <c r="C95" s="17">
        <v>10.27</v>
      </c>
      <c r="D95" s="17">
        <v>9.92</v>
      </c>
      <c r="E95" s="17">
        <v>10.04</v>
      </c>
      <c r="F95" s="17">
        <v>32.57</v>
      </c>
    </row>
    <row r="96" spans="2:6" ht="15" customHeight="1">
      <c r="B96" s="230" t="s">
        <v>205</v>
      </c>
      <c r="C96" s="17">
        <v>10.26</v>
      </c>
      <c r="D96" s="17">
        <v>9.97</v>
      </c>
      <c r="E96" s="17">
        <v>10.07</v>
      </c>
      <c r="F96" s="17">
        <v>33.02</v>
      </c>
    </row>
    <row r="97" spans="2:6" ht="15" customHeight="1">
      <c r="B97" s="230" t="s">
        <v>206</v>
      </c>
      <c r="C97" s="17">
        <v>10.27</v>
      </c>
      <c r="D97" s="17">
        <v>9.91</v>
      </c>
      <c r="E97" s="17">
        <v>10.03</v>
      </c>
      <c r="F97" s="17">
        <v>32.35</v>
      </c>
    </row>
    <row r="98" spans="2:6" ht="15" customHeight="1">
      <c r="B98" s="230" t="s">
        <v>207</v>
      </c>
      <c r="C98" s="17">
        <v>10.24</v>
      </c>
      <c r="D98" s="17">
        <v>9.93</v>
      </c>
      <c r="E98" s="17">
        <v>10.03</v>
      </c>
      <c r="F98" s="17">
        <v>33.83</v>
      </c>
    </row>
    <row r="99" spans="2:6" ht="15" customHeight="1">
      <c r="B99" s="230" t="s">
        <v>208</v>
      </c>
      <c r="C99" s="17">
        <v>10.23</v>
      </c>
      <c r="D99" s="17">
        <v>9.94</v>
      </c>
      <c r="E99" s="17">
        <v>10.04</v>
      </c>
      <c r="F99" s="17">
        <v>33.65</v>
      </c>
    </row>
    <row r="100" spans="2:6" ht="15" customHeight="1">
      <c r="B100" s="230" t="s">
        <v>209</v>
      </c>
      <c r="C100" s="17">
        <v>10.25</v>
      </c>
      <c r="D100" s="17">
        <v>9.91</v>
      </c>
      <c r="E100" s="17">
        <v>10.02</v>
      </c>
      <c r="F100" s="17">
        <v>31.78</v>
      </c>
    </row>
    <row r="101" spans="2:6" ht="15" customHeight="1">
      <c r="B101" s="230" t="s">
        <v>210</v>
      </c>
      <c r="C101" s="17">
        <v>10.24</v>
      </c>
      <c r="D101" s="17">
        <v>9.86</v>
      </c>
      <c r="E101" s="17">
        <v>9.98</v>
      </c>
      <c r="F101" s="17">
        <v>31.75</v>
      </c>
    </row>
    <row r="102" spans="1:6" ht="15" customHeight="1">
      <c r="A102" s="230">
        <v>2003</v>
      </c>
      <c r="B102" s="230" t="s">
        <v>199</v>
      </c>
      <c r="C102" s="17">
        <v>10.2</v>
      </c>
      <c r="D102" s="17">
        <v>9.89</v>
      </c>
      <c r="E102" s="17">
        <v>9.99</v>
      </c>
      <c r="F102" s="17">
        <v>31.59</v>
      </c>
    </row>
    <row r="103" spans="2:6" ht="15" customHeight="1">
      <c r="B103" s="230" t="s">
        <v>200</v>
      </c>
      <c r="C103" s="17">
        <v>10.23</v>
      </c>
      <c r="D103" s="17">
        <v>9.89</v>
      </c>
      <c r="E103" s="17">
        <v>10</v>
      </c>
      <c r="F103" s="17">
        <v>31.39</v>
      </c>
    </row>
    <row r="104" spans="2:6" ht="15" customHeight="1">
      <c r="B104" s="230" t="s">
        <v>201</v>
      </c>
      <c r="C104" s="17">
        <v>10.2</v>
      </c>
      <c r="D104" s="17">
        <v>9.93</v>
      </c>
      <c r="E104" s="17">
        <v>10.02</v>
      </c>
      <c r="F104" s="17">
        <v>31.92</v>
      </c>
    </row>
    <row r="105" spans="2:6" ht="15" customHeight="1">
      <c r="B105" s="230" t="s">
        <v>202</v>
      </c>
      <c r="C105" s="17">
        <v>10.25</v>
      </c>
      <c r="D105" s="17">
        <v>9.91</v>
      </c>
      <c r="E105" s="17">
        <v>10.02</v>
      </c>
      <c r="F105" s="17">
        <v>31.81</v>
      </c>
    </row>
    <row r="106" spans="2:6" ht="15" customHeight="1">
      <c r="B106" s="230" t="s">
        <v>203</v>
      </c>
      <c r="C106" s="17">
        <v>10.34</v>
      </c>
      <c r="D106" s="17">
        <v>9.92</v>
      </c>
      <c r="E106" s="17">
        <v>10.06</v>
      </c>
      <c r="F106" s="17">
        <v>31.67</v>
      </c>
    </row>
    <row r="107" spans="2:6" ht="15" customHeight="1">
      <c r="B107" s="230" t="s">
        <v>204</v>
      </c>
      <c r="C107" s="17">
        <v>10.34</v>
      </c>
      <c r="D107" s="17">
        <v>9.98</v>
      </c>
      <c r="E107" s="17">
        <v>10.09</v>
      </c>
      <c r="F107" s="17">
        <v>31.84</v>
      </c>
    </row>
    <row r="108" spans="2:6" ht="15" customHeight="1">
      <c r="B108" s="230" t="s">
        <v>205</v>
      </c>
      <c r="C108" s="17">
        <v>10.37</v>
      </c>
      <c r="D108" s="17">
        <v>9.97</v>
      </c>
      <c r="E108" s="17">
        <v>10.11</v>
      </c>
      <c r="F108" s="17">
        <v>33.66</v>
      </c>
    </row>
    <row r="109" spans="2:6" ht="15" customHeight="1">
      <c r="B109" s="230" t="s">
        <v>206</v>
      </c>
      <c r="C109" s="17">
        <v>10.32</v>
      </c>
      <c r="D109" s="17">
        <v>9.97</v>
      </c>
      <c r="E109" s="17">
        <v>10.08</v>
      </c>
      <c r="F109" s="17">
        <v>32.29</v>
      </c>
    </row>
    <row r="110" spans="2:6" ht="15" customHeight="1">
      <c r="B110" s="230" t="s">
        <v>207</v>
      </c>
      <c r="C110" s="17">
        <v>10.28</v>
      </c>
      <c r="D110" s="17">
        <v>9.95</v>
      </c>
      <c r="E110" s="17">
        <v>10.07</v>
      </c>
      <c r="F110" s="17">
        <v>33.43</v>
      </c>
    </row>
    <row r="111" spans="2:6" ht="15" customHeight="1">
      <c r="B111" s="230" t="s">
        <v>208</v>
      </c>
      <c r="C111" s="17">
        <v>10.33</v>
      </c>
      <c r="D111" s="17">
        <v>9.98</v>
      </c>
      <c r="E111" s="17">
        <v>10.09</v>
      </c>
      <c r="F111" s="17">
        <v>32.64</v>
      </c>
    </row>
    <row r="112" spans="2:6" ht="15" customHeight="1">
      <c r="B112" s="230" t="s">
        <v>209</v>
      </c>
      <c r="C112" s="17">
        <v>10.17</v>
      </c>
      <c r="D112" s="17">
        <v>9.92</v>
      </c>
      <c r="E112" s="17">
        <v>10</v>
      </c>
      <c r="F112" s="17">
        <v>31.35</v>
      </c>
    </row>
    <row r="113" spans="2:6" ht="15" customHeight="1">
      <c r="B113" s="230" t="s">
        <v>210</v>
      </c>
      <c r="C113" s="17">
        <v>10.24</v>
      </c>
      <c r="D113" s="17">
        <v>9.91</v>
      </c>
      <c r="E113" s="17">
        <v>10.02</v>
      </c>
      <c r="F113" s="17">
        <v>32</v>
      </c>
    </row>
    <row r="114" spans="1:6" ht="15" customHeight="1">
      <c r="A114" s="230">
        <v>2004</v>
      </c>
      <c r="B114" s="230" t="s">
        <v>199</v>
      </c>
      <c r="C114" s="17">
        <v>10.22</v>
      </c>
      <c r="D114" s="17">
        <v>9.93</v>
      </c>
      <c r="E114" s="17">
        <v>10.03</v>
      </c>
      <c r="F114" s="17">
        <v>32.38</v>
      </c>
    </row>
    <row r="115" spans="2:6" ht="15" customHeight="1">
      <c r="B115" s="230" t="s">
        <v>200</v>
      </c>
      <c r="C115" s="17">
        <v>10.21</v>
      </c>
      <c r="D115" s="17">
        <v>9.89</v>
      </c>
      <c r="E115" s="17">
        <v>9.99</v>
      </c>
      <c r="F115" s="17">
        <v>31.58</v>
      </c>
    </row>
    <row r="116" spans="2:6" ht="15" customHeight="1">
      <c r="B116" s="230" t="s">
        <v>201</v>
      </c>
      <c r="C116" s="17">
        <v>10.28</v>
      </c>
      <c r="D116" s="17">
        <v>9.96</v>
      </c>
      <c r="E116" s="17">
        <v>10.07</v>
      </c>
      <c r="F116" s="17">
        <v>33.02</v>
      </c>
    </row>
    <row r="117" spans="2:6" ht="15" customHeight="1">
      <c r="B117" s="230" t="s">
        <v>202</v>
      </c>
      <c r="C117" s="17">
        <v>10.23</v>
      </c>
      <c r="D117" s="17">
        <v>10</v>
      </c>
      <c r="E117" s="17">
        <v>10.07</v>
      </c>
      <c r="F117" s="17">
        <v>30.91</v>
      </c>
    </row>
    <row r="118" spans="2:6" ht="15" customHeight="1">
      <c r="B118" s="230" t="s">
        <v>203</v>
      </c>
      <c r="C118" s="17">
        <v>10.28</v>
      </c>
      <c r="D118" s="17">
        <v>9.99</v>
      </c>
      <c r="E118" s="17">
        <v>10.09</v>
      </c>
      <c r="F118" s="17">
        <v>32.57</v>
      </c>
    </row>
    <row r="119" spans="2:6" ht="15" customHeight="1">
      <c r="B119" s="97" t="s">
        <v>211</v>
      </c>
      <c r="C119" s="17">
        <v>10.42</v>
      </c>
      <c r="D119" s="17">
        <v>10.02</v>
      </c>
      <c r="E119" s="17">
        <v>10.16</v>
      </c>
      <c r="F119" s="17">
        <v>33.2</v>
      </c>
    </row>
    <row r="120" spans="2:6" ht="15" customHeight="1">
      <c r="B120" s="230" t="s">
        <v>205</v>
      </c>
      <c r="C120" s="17">
        <v>10.39</v>
      </c>
      <c r="D120" s="17">
        <v>10.03</v>
      </c>
      <c r="E120" s="17">
        <v>10.15</v>
      </c>
      <c r="F120" s="17">
        <v>32.78</v>
      </c>
    </row>
    <row r="121" spans="2:6" ht="15" customHeight="1">
      <c r="B121" s="230" t="s">
        <v>206</v>
      </c>
      <c r="C121" s="17">
        <v>10.36</v>
      </c>
      <c r="D121" s="17">
        <v>10.02</v>
      </c>
      <c r="E121" s="17">
        <v>10.14</v>
      </c>
      <c r="F121" s="17">
        <v>33.35</v>
      </c>
    </row>
    <row r="122" spans="2:6" ht="15" customHeight="1">
      <c r="B122" s="230" t="s">
        <v>207</v>
      </c>
      <c r="C122" s="17">
        <v>10.44</v>
      </c>
      <c r="D122" s="17">
        <v>10.06</v>
      </c>
      <c r="E122" s="17">
        <v>10.2</v>
      </c>
      <c r="F122" s="17">
        <v>33.86</v>
      </c>
    </row>
    <row r="123" spans="2:6" ht="15" customHeight="1">
      <c r="B123" s="230" t="s">
        <v>208</v>
      </c>
      <c r="C123" s="17">
        <v>10.34</v>
      </c>
      <c r="D123" s="17">
        <v>10.04</v>
      </c>
      <c r="E123" s="17">
        <v>10.13</v>
      </c>
      <c r="F123" s="17">
        <v>31.91</v>
      </c>
    </row>
    <row r="124" spans="2:6" ht="15" customHeight="1">
      <c r="B124" s="230" t="s">
        <v>209</v>
      </c>
      <c r="C124" s="17">
        <v>10.35</v>
      </c>
      <c r="D124" s="17">
        <v>10</v>
      </c>
      <c r="E124" s="17">
        <v>10.12</v>
      </c>
      <c r="F124" s="17">
        <v>31.72</v>
      </c>
    </row>
    <row r="125" spans="2:6" ht="15" customHeight="1">
      <c r="B125" s="230" t="s">
        <v>210</v>
      </c>
      <c r="C125" s="17">
        <v>10.27</v>
      </c>
      <c r="D125" s="17">
        <v>10</v>
      </c>
      <c r="E125" s="17">
        <v>10.09</v>
      </c>
      <c r="F125" s="17">
        <v>31.72</v>
      </c>
    </row>
    <row r="126" spans="1:6" ht="15" customHeight="1">
      <c r="A126" s="230">
        <v>2005</v>
      </c>
      <c r="B126" s="230" t="s">
        <v>199</v>
      </c>
      <c r="C126" s="17">
        <v>10.35</v>
      </c>
      <c r="D126" s="17">
        <v>9.99</v>
      </c>
      <c r="E126" s="17">
        <v>10.11</v>
      </c>
      <c r="F126" s="17">
        <v>32.21</v>
      </c>
    </row>
    <row r="127" spans="2:6" ht="15" customHeight="1">
      <c r="B127" s="230" t="s">
        <v>200</v>
      </c>
      <c r="C127" s="17">
        <v>10.26</v>
      </c>
      <c r="D127" s="17">
        <v>10.01</v>
      </c>
      <c r="E127" s="17">
        <v>10.09</v>
      </c>
      <c r="F127" s="17">
        <v>31.52</v>
      </c>
    </row>
    <row r="128" spans="2:6" ht="15" customHeight="1">
      <c r="B128" s="230" t="s">
        <v>201</v>
      </c>
      <c r="C128" s="17">
        <v>10.29</v>
      </c>
      <c r="D128" s="17">
        <v>9.99</v>
      </c>
      <c r="E128" s="17">
        <v>10.1</v>
      </c>
      <c r="F128" s="17">
        <v>31.81</v>
      </c>
    </row>
    <row r="129" spans="2:6" ht="15" customHeight="1">
      <c r="B129" s="230" t="s">
        <v>202</v>
      </c>
      <c r="C129" s="17">
        <v>10.35</v>
      </c>
      <c r="D129" s="17">
        <v>10.01</v>
      </c>
      <c r="E129" s="17">
        <v>10.12</v>
      </c>
      <c r="F129" s="17">
        <v>32.07</v>
      </c>
    </row>
    <row r="130" spans="2:6" ht="15" customHeight="1">
      <c r="B130" s="230" t="s">
        <v>203</v>
      </c>
      <c r="C130" s="17">
        <v>10.36</v>
      </c>
      <c r="D130" s="17">
        <v>10.07</v>
      </c>
      <c r="E130" s="17">
        <v>10.18</v>
      </c>
      <c r="F130" s="17">
        <v>31.44</v>
      </c>
    </row>
    <row r="131" spans="2:6" ht="15" customHeight="1">
      <c r="B131" s="230" t="s">
        <v>204</v>
      </c>
      <c r="C131" s="17">
        <v>10.37</v>
      </c>
      <c r="D131" s="17">
        <v>10.04</v>
      </c>
      <c r="E131" s="17">
        <v>10.17</v>
      </c>
      <c r="F131" s="17">
        <v>31.91</v>
      </c>
    </row>
    <row r="132" spans="2:6" ht="15" customHeight="1">
      <c r="B132" s="230" t="s">
        <v>205</v>
      </c>
      <c r="C132" s="17">
        <v>10.46</v>
      </c>
      <c r="D132" s="17">
        <v>10.08</v>
      </c>
      <c r="E132" s="17">
        <v>10.23</v>
      </c>
      <c r="F132" s="17">
        <v>31.5</v>
      </c>
    </row>
    <row r="133" spans="2:6" ht="15" customHeight="1">
      <c r="B133" s="230" t="s">
        <v>206</v>
      </c>
      <c r="C133" s="17">
        <v>10.44</v>
      </c>
      <c r="D133" s="17">
        <v>10.08</v>
      </c>
      <c r="E133" s="17">
        <v>10.21</v>
      </c>
      <c r="F133" s="17">
        <v>30.86</v>
      </c>
    </row>
    <row r="134" spans="2:6" ht="15" customHeight="1">
      <c r="B134" s="230" t="s">
        <v>207</v>
      </c>
      <c r="C134" s="17">
        <v>10.45</v>
      </c>
      <c r="D134" s="17">
        <v>10.06</v>
      </c>
      <c r="E134" s="17">
        <v>10.2</v>
      </c>
      <c r="F134" s="17">
        <v>31.67</v>
      </c>
    </row>
    <row r="135" spans="2:6" ht="15" customHeight="1">
      <c r="B135" s="230" t="s">
        <v>208</v>
      </c>
      <c r="C135" s="17">
        <v>10.47</v>
      </c>
      <c r="D135" s="17">
        <v>9.99</v>
      </c>
      <c r="E135" s="17">
        <v>10.18</v>
      </c>
      <c r="F135" s="17">
        <v>31.87</v>
      </c>
    </row>
    <row r="136" spans="2:6" ht="15" customHeight="1">
      <c r="B136" s="230" t="s">
        <v>209</v>
      </c>
      <c r="C136" s="17">
        <v>10.4</v>
      </c>
      <c r="D136" s="17">
        <v>9.96</v>
      </c>
      <c r="E136" s="17">
        <v>10.14</v>
      </c>
      <c r="F136" s="17">
        <v>30.92</v>
      </c>
    </row>
    <row r="137" spans="2:6" ht="15" customHeight="1">
      <c r="B137" s="230" t="s">
        <v>210</v>
      </c>
      <c r="C137" s="17">
        <v>10.37</v>
      </c>
      <c r="D137" s="17">
        <v>9.98</v>
      </c>
      <c r="E137" s="17">
        <v>10.12</v>
      </c>
      <c r="F137" s="17">
        <v>30.08</v>
      </c>
    </row>
    <row r="138" spans="1:6" ht="15" customHeight="1">
      <c r="A138" s="230">
        <v>2006</v>
      </c>
      <c r="B138" s="230" t="s">
        <v>199</v>
      </c>
      <c r="C138" s="17">
        <v>10.39</v>
      </c>
      <c r="D138" s="17">
        <v>10.04</v>
      </c>
      <c r="E138" s="17">
        <v>10.16</v>
      </c>
      <c r="F138" s="17">
        <v>30.96</v>
      </c>
    </row>
    <row r="139" spans="2:6" ht="15" customHeight="1">
      <c r="B139" s="230" t="s">
        <v>200</v>
      </c>
      <c r="C139" s="17">
        <v>10.42</v>
      </c>
      <c r="D139" s="17">
        <v>10.01</v>
      </c>
      <c r="E139" s="17">
        <v>10.16</v>
      </c>
      <c r="F139" s="17">
        <v>30.62</v>
      </c>
    </row>
    <row r="140" spans="2:6" ht="15" customHeight="1">
      <c r="B140" s="230" t="s">
        <v>201</v>
      </c>
      <c r="C140" s="17">
        <v>10.38</v>
      </c>
      <c r="D140" s="17">
        <v>10.01</v>
      </c>
      <c r="E140" s="17">
        <v>10.14</v>
      </c>
      <c r="F140" s="17">
        <v>30.92</v>
      </c>
    </row>
    <row r="141" spans="2:6" ht="15" customHeight="1">
      <c r="B141" s="230" t="s">
        <v>202</v>
      </c>
      <c r="C141" s="17">
        <v>10.38</v>
      </c>
      <c r="D141" s="17">
        <v>10</v>
      </c>
      <c r="E141" s="17">
        <v>10.13</v>
      </c>
      <c r="F141" s="17">
        <v>30.09</v>
      </c>
    </row>
    <row r="142" spans="2:6" ht="15" customHeight="1">
      <c r="B142" s="230" t="s">
        <v>203</v>
      </c>
      <c r="C142" s="17">
        <v>10.4</v>
      </c>
      <c r="D142" s="17">
        <v>10.07</v>
      </c>
      <c r="E142" s="17">
        <v>10.19</v>
      </c>
      <c r="F142" s="17">
        <v>31.8</v>
      </c>
    </row>
    <row r="143" spans="2:6" ht="15" customHeight="1">
      <c r="B143" s="230" t="s">
        <v>204</v>
      </c>
      <c r="C143" s="17">
        <v>10.5</v>
      </c>
      <c r="D143" s="17">
        <v>10.06</v>
      </c>
      <c r="E143" s="17">
        <v>10.24</v>
      </c>
      <c r="F143" s="17">
        <v>30.68</v>
      </c>
    </row>
    <row r="144" spans="2:6" ht="15" customHeight="1">
      <c r="B144" s="230" t="s">
        <v>205</v>
      </c>
      <c r="C144" s="17">
        <v>10.51</v>
      </c>
      <c r="D144" s="17">
        <v>10.08</v>
      </c>
      <c r="E144" s="17">
        <v>10.22</v>
      </c>
      <c r="F144" s="17">
        <v>29.89</v>
      </c>
    </row>
    <row r="145" spans="2:6" ht="15" customHeight="1">
      <c r="B145" s="230" t="s">
        <v>206</v>
      </c>
      <c r="C145" s="17">
        <v>10.48</v>
      </c>
      <c r="D145" s="17">
        <v>10.1</v>
      </c>
      <c r="E145" s="17">
        <v>10.24</v>
      </c>
      <c r="F145" s="17">
        <v>31</v>
      </c>
    </row>
    <row r="146" spans="2:6" ht="15" customHeight="1">
      <c r="B146" s="230" t="s">
        <v>207</v>
      </c>
      <c r="C146" s="17">
        <v>10.5</v>
      </c>
      <c r="D146" s="17">
        <v>10.06</v>
      </c>
      <c r="E146" s="17">
        <v>10.21</v>
      </c>
      <c r="F146" s="17">
        <v>30.66</v>
      </c>
    </row>
    <row r="147" spans="2:6" ht="15" customHeight="1">
      <c r="B147" s="230" t="s">
        <v>208</v>
      </c>
      <c r="C147" s="17">
        <v>10.45</v>
      </c>
      <c r="D147" s="17">
        <v>10.01</v>
      </c>
      <c r="E147" s="17">
        <v>10.18</v>
      </c>
      <c r="F147" s="17">
        <v>30.22</v>
      </c>
    </row>
    <row r="148" spans="2:6" ht="15" customHeight="1">
      <c r="B148" s="230" t="s">
        <v>209</v>
      </c>
      <c r="C148" s="17">
        <v>10.39</v>
      </c>
      <c r="D148" s="17">
        <v>10.02</v>
      </c>
      <c r="E148" s="17">
        <v>10.15</v>
      </c>
      <c r="F148" s="17">
        <v>29.33</v>
      </c>
    </row>
    <row r="149" spans="2:6" ht="15" customHeight="1">
      <c r="B149" s="230" t="s">
        <v>210</v>
      </c>
      <c r="C149" s="17">
        <v>10.32</v>
      </c>
      <c r="D149" s="17">
        <v>9.96</v>
      </c>
      <c r="E149" s="17">
        <v>10.1</v>
      </c>
      <c r="F149" s="17">
        <v>29.08</v>
      </c>
    </row>
    <row r="150" spans="1:6" ht="15" customHeight="1">
      <c r="A150" s="230">
        <v>2007</v>
      </c>
      <c r="B150" s="230" t="s">
        <v>199</v>
      </c>
      <c r="C150" s="17">
        <v>10.33</v>
      </c>
      <c r="D150" s="17">
        <v>9.95</v>
      </c>
      <c r="E150" s="17">
        <v>10.08</v>
      </c>
      <c r="F150" s="17">
        <v>29.54</v>
      </c>
    </row>
    <row r="151" spans="2:6" ht="15" customHeight="1">
      <c r="B151" s="230" t="s">
        <v>200</v>
      </c>
      <c r="C151" s="17">
        <v>10.3</v>
      </c>
      <c r="D151" s="17">
        <v>9.97</v>
      </c>
      <c r="E151" s="17">
        <v>10.09</v>
      </c>
      <c r="F151" s="17">
        <v>28.9</v>
      </c>
    </row>
    <row r="152" spans="2:6" ht="15" customHeight="1">
      <c r="B152" s="230" t="s">
        <v>201</v>
      </c>
      <c r="C152" s="17">
        <v>10.28</v>
      </c>
      <c r="D152" s="17">
        <v>9.97</v>
      </c>
      <c r="E152" s="17">
        <v>10.09</v>
      </c>
      <c r="F152" s="17">
        <v>29.11</v>
      </c>
    </row>
    <row r="153" spans="2:6" ht="15" customHeight="1">
      <c r="B153" s="230" t="s">
        <v>202</v>
      </c>
      <c r="C153" s="17">
        <v>10.33</v>
      </c>
      <c r="D153" s="17">
        <v>9.97</v>
      </c>
      <c r="E153" s="17">
        <v>10.1</v>
      </c>
      <c r="F153" s="17">
        <v>29.44</v>
      </c>
    </row>
    <row r="154" spans="2:6" ht="15" customHeight="1">
      <c r="B154" s="230" t="s">
        <v>203</v>
      </c>
      <c r="C154" s="17">
        <v>10.32</v>
      </c>
      <c r="D154" s="17">
        <v>10.01</v>
      </c>
      <c r="E154" s="17">
        <v>10.12</v>
      </c>
      <c r="F154" s="17">
        <v>29.24</v>
      </c>
    </row>
    <row r="155" spans="2:6" ht="15" customHeight="1">
      <c r="B155" s="230" t="s">
        <v>204</v>
      </c>
      <c r="C155" s="17">
        <v>10.3</v>
      </c>
      <c r="D155" s="17">
        <v>10.03</v>
      </c>
      <c r="E155" s="17">
        <v>10.12</v>
      </c>
      <c r="F155" s="17">
        <v>28.99</v>
      </c>
    </row>
    <row r="156" spans="2:6" ht="15" customHeight="1">
      <c r="B156" s="230" t="s">
        <v>205</v>
      </c>
      <c r="C156" s="17">
        <v>10.31</v>
      </c>
      <c r="D156" s="17">
        <v>10.05</v>
      </c>
      <c r="E156" s="17">
        <v>10.14</v>
      </c>
      <c r="F156" s="17">
        <v>29.15</v>
      </c>
    </row>
    <row r="157" spans="2:6" ht="15" customHeight="1">
      <c r="B157" s="230" t="s">
        <v>206</v>
      </c>
      <c r="C157" s="17">
        <v>10.31</v>
      </c>
      <c r="D157" s="17">
        <v>10</v>
      </c>
      <c r="E157" s="17">
        <v>10.13</v>
      </c>
      <c r="F157" s="17">
        <v>28.71</v>
      </c>
    </row>
    <row r="158" spans="2:6" ht="15" customHeight="1">
      <c r="B158" s="230" t="s">
        <v>207</v>
      </c>
      <c r="C158" s="17">
        <v>10.32</v>
      </c>
      <c r="D158" s="17">
        <v>9.93</v>
      </c>
      <c r="E158" s="17">
        <v>10.1</v>
      </c>
      <c r="F158" s="17">
        <v>29.34</v>
      </c>
    </row>
    <row r="159" spans="2:6" ht="15" customHeight="1">
      <c r="B159" s="230" t="s">
        <v>208</v>
      </c>
      <c r="C159" s="17">
        <v>10.26</v>
      </c>
      <c r="D159" s="17">
        <v>10</v>
      </c>
      <c r="E159" s="17">
        <v>10.08</v>
      </c>
      <c r="F159" s="17">
        <v>28.59</v>
      </c>
    </row>
    <row r="160" spans="2:6" ht="15" customHeight="1">
      <c r="B160" s="230" t="s">
        <v>209</v>
      </c>
      <c r="C160" s="17">
        <v>10.16</v>
      </c>
      <c r="D160" s="17">
        <v>9.96</v>
      </c>
      <c r="E160" s="17">
        <v>10.03</v>
      </c>
      <c r="F160" s="17">
        <v>27.28</v>
      </c>
    </row>
    <row r="161" spans="2:6" ht="15" customHeight="1">
      <c r="B161" s="230" t="s">
        <v>210</v>
      </c>
      <c r="C161" s="17">
        <v>10.11</v>
      </c>
      <c r="D161" s="17">
        <v>9.92</v>
      </c>
      <c r="E161" s="17">
        <v>9.98</v>
      </c>
      <c r="F161" s="17">
        <v>26.27</v>
      </c>
    </row>
    <row r="162" spans="1:6" ht="15" customHeight="1">
      <c r="A162" s="230">
        <v>2008</v>
      </c>
      <c r="B162" s="230" t="s">
        <v>199</v>
      </c>
      <c r="C162" s="17">
        <v>10.11</v>
      </c>
      <c r="D162" s="17">
        <v>9.89</v>
      </c>
      <c r="E162" s="17">
        <v>9.97</v>
      </c>
      <c r="F162" s="17">
        <v>26.53</v>
      </c>
    </row>
    <row r="163" spans="2:6" ht="15" customHeight="1">
      <c r="B163" s="230" t="s">
        <v>200</v>
      </c>
      <c r="C163" s="17">
        <v>10.15</v>
      </c>
      <c r="D163" s="17">
        <v>9.87</v>
      </c>
      <c r="E163" s="17">
        <v>9.97</v>
      </c>
      <c r="F163" s="17">
        <v>25.63</v>
      </c>
    </row>
    <row r="164" spans="2:6" ht="15" customHeight="1">
      <c r="B164" s="230" t="s">
        <v>201</v>
      </c>
      <c r="C164" s="17">
        <v>10.06</v>
      </c>
      <c r="D164" s="17">
        <v>9.88</v>
      </c>
      <c r="E164" s="17">
        <v>9.95</v>
      </c>
      <c r="F164" s="17">
        <v>25.68</v>
      </c>
    </row>
    <row r="165" spans="2:6" ht="15" customHeight="1">
      <c r="B165" s="230" t="s">
        <v>202</v>
      </c>
      <c r="C165" s="17">
        <v>10.1</v>
      </c>
      <c r="D165" s="17">
        <v>9.9</v>
      </c>
      <c r="E165" s="17">
        <v>9.96</v>
      </c>
      <c r="F165" s="17">
        <v>26.34</v>
      </c>
    </row>
    <row r="166" spans="2:6" ht="15" customHeight="1">
      <c r="B166" s="230" t="s">
        <v>203</v>
      </c>
      <c r="C166" s="17">
        <v>10.12</v>
      </c>
      <c r="D166" s="17">
        <v>9.92</v>
      </c>
      <c r="E166" s="17">
        <v>9.99</v>
      </c>
      <c r="F166" s="17">
        <v>26.27</v>
      </c>
    </row>
    <row r="167" spans="2:6" ht="15" customHeight="1">
      <c r="B167" s="230" t="s">
        <v>204</v>
      </c>
      <c r="C167" s="98">
        <v>10.16</v>
      </c>
      <c r="D167" s="98">
        <v>9.96</v>
      </c>
      <c r="E167" s="98">
        <v>10.02</v>
      </c>
      <c r="F167" s="98">
        <v>26.9</v>
      </c>
    </row>
    <row r="168" spans="2:6" ht="15" customHeight="1">
      <c r="B168" s="230" t="s">
        <v>205</v>
      </c>
      <c r="C168" s="17">
        <v>10.14</v>
      </c>
      <c r="D168" s="17">
        <v>9.95</v>
      </c>
      <c r="E168" s="17">
        <v>10</v>
      </c>
      <c r="F168" s="17">
        <v>26.44</v>
      </c>
    </row>
    <row r="169" spans="2:6" ht="15" customHeight="1">
      <c r="B169" s="230" t="s">
        <v>206</v>
      </c>
      <c r="C169" s="17">
        <v>10.11</v>
      </c>
      <c r="D169" s="17">
        <v>9.9</v>
      </c>
      <c r="E169" s="17">
        <v>9.97</v>
      </c>
      <c r="F169" s="17">
        <v>27.06</v>
      </c>
    </row>
    <row r="170" spans="2:6" ht="15" customHeight="1">
      <c r="B170" s="230" t="s">
        <v>207</v>
      </c>
      <c r="C170" s="17">
        <v>10.11</v>
      </c>
      <c r="D170" s="17">
        <v>9.92</v>
      </c>
      <c r="E170" s="17">
        <v>9.98</v>
      </c>
      <c r="F170" s="17">
        <v>26.52</v>
      </c>
    </row>
    <row r="171" spans="2:6" ht="15" customHeight="1">
      <c r="B171" s="230" t="s">
        <v>208</v>
      </c>
      <c r="C171" s="17">
        <v>10.09</v>
      </c>
      <c r="D171" s="17">
        <v>9.85</v>
      </c>
      <c r="E171" s="17">
        <v>9.93</v>
      </c>
      <c r="F171" s="17">
        <v>24.99</v>
      </c>
    </row>
    <row r="172" spans="2:6" ht="15" customHeight="1">
      <c r="B172" s="230" t="s">
        <v>209</v>
      </c>
      <c r="C172" s="16">
        <v>10.05</v>
      </c>
      <c r="D172" s="16">
        <v>9.85</v>
      </c>
      <c r="E172" s="16">
        <v>9.92</v>
      </c>
      <c r="F172" s="16">
        <v>24.85</v>
      </c>
    </row>
    <row r="173" spans="2:6" ht="15" customHeight="1">
      <c r="B173" s="230" t="s">
        <v>210</v>
      </c>
      <c r="C173" s="16">
        <v>10.02</v>
      </c>
      <c r="D173" s="16">
        <v>9.87</v>
      </c>
      <c r="E173" s="16">
        <v>9.92</v>
      </c>
      <c r="F173" s="16">
        <v>24.68</v>
      </c>
    </row>
    <row r="174" spans="1:6" ht="15" customHeight="1">
      <c r="A174" s="230">
        <v>2009</v>
      </c>
      <c r="B174" s="230" t="s">
        <v>199</v>
      </c>
      <c r="C174" s="17">
        <v>10.04</v>
      </c>
      <c r="D174" s="17">
        <v>9.86</v>
      </c>
      <c r="E174" s="17">
        <v>9.93</v>
      </c>
      <c r="F174" s="17">
        <v>24.32</v>
      </c>
    </row>
    <row r="175" spans="2:6" ht="15" customHeight="1">
      <c r="B175" s="230" t="s">
        <v>200</v>
      </c>
      <c r="C175" s="17">
        <v>10</v>
      </c>
      <c r="D175" s="17">
        <v>9.84</v>
      </c>
      <c r="E175" s="17">
        <v>9.88</v>
      </c>
      <c r="F175" s="17">
        <v>24.04</v>
      </c>
    </row>
    <row r="176" spans="2:6" ht="15" customHeight="1">
      <c r="B176" s="230" t="s">
        <v>201</v>
      </c>
      <c r="C176" s="17">
        <v>10.02</v>
      </c>
      <c r="D176" s="17">
        <v>9.87</v>
      </c>
      <c r="E176" s="17">
        <v>9.92</v>
      </c>
      <c r="F176" s="17">
        <v>24.05</v>
      </c>
    </row>
    <row r="177" spans="2:6" ht="15" customHeight="1">
      <c r="B177" s="230" t="s">
        <v>202</v>
      </c>
      <c r="C177" s="17">
        <v>10.04</v>
      </c>
      <c r="D177" s="17">
        <v>9.85</v>
      </c>
      <c r="E177" s="17">
        <v>9.91</v>
      </c>
      <c r="F177" s="17">
        <v>23.99</v>
      </c>
    </row>
    <row r="178" spans="2:6" ht="15" customHeight="1">
      <c r="B178" s="230" t="s">
        <v>203</v>
      </c>
      <c r="C178" s="17">
        <v>10.04</v>
      </c>
      <c r="D178" s="17">
        <v>9.89</v>
      </c>
      <c r="E178" s="17">
        <v>9.92</v>
      </c>
      <c r="F178" s="17">
        <v>23.51</v>
      </c>
    </row>
    <row r="179" spans="2:6" ht="15" customHeight="1">
      <c r="B179" s="230" t="s">
        <v>204</v>
      </c>
      <c r="C179" s="98">
        <v>10.05</v>
      </c>
      <c r="D179" s="98">
        <v>9.86</v>
      </c>
      <c r="E179" s="98">
        <v>9.93</v>
      </c>
      <c r="F179" s="98">
        <v>24.25</v>
      </c>
    </row>
    <row r="180" spans="2:6" ht="15" customHeight="1">
      <c r="B180" s="230" t="s">
        <v>205</v>
      </c>
      <c r="C180" s="17">
        <v>10.07</v>
      </c>
      <c r="D180" s="17">
        <v>9.9</v>
      </c>
      <c r="E180" s="17">
        <v>9.94</v>
      </c>
      <c r="F180" s="17">
        <v>24.3</v>
      </c>
    </row>
    <row r="181" spans="2:6" ht="15" customHeight="1">
      <c r="B181" s="230" t="s">
        <v>206</v>
      </c>
      <c r="C181" s="17">
        <v>10.06</v>
      </c>
      <c r="D181" s="17">
        <v>9.9</v>
      </c>
      <c r="E181" s="17">
        <v>9.94</v>
      </c>
      <c r="F181" s="17">
        <v>24.28</v>
      </c>
    </row>
    <row r="182" spans="2:6" ht="15" customHeight="1">
      <c r="B182" s="230" t="s">
        <v>207</v>
      </c>
      <c r="C182" s="17">
        <v>10.04</v>
      </c>
      <c r="D182" s="17">
        <v>9.93</v>
      </c>
      <c r="E182" s="17">
        <v>9.95</v>
      </c>
      <c r="F182" s="17">
        <v>23.79</v>
      </c>
    </row>
    <row r="183" spans="2:6" ht="15" customHeight="1">
      <c r="B183" s="230" t="s">
        <v>208</v>
      </c>
      <c r="C183" s="17">
        <v>10</v>
      </c>
      <c r="D183" s="17">
        <v>9.87</v>
      </c>
      <c r="E183" s="17">
        <v>9.91</v>
      </c>
      <c r="F183" s="17">
        <v>24.04</v>
      </c>
    </row>
    <row r="184" spans="2:6" ht="15" customHeight="1">
      <c r="B184" s="230" t="s">
        <v>209</v>
      </c>
      <c r="C184" s="16">
        <v>9.97</v>
      </c>
      <c r="D184" s="16">
        <v>9.87</v>
      </c>
      <c r="E184" s="16">
        <v>9.9</v>
      </c>
      <c r="F184" s="16">
        <v>22.18</v>
      </c>
    </row>
    <row r="185" spans="2:6" ht="15" customHeight="1">
      <c r="B185" s="230" t="s">
        <v>210</v>
      </c>
      <c r="C185" s="16">
        <v>9.94</v>
      </c>
      <c r="D185" s="16">
        <v>9.81</v>
      </c>
      <c r="E185" s="16">
        <v>9.85</v>
      </c>
      <c r="F185" s="16">
        <v>22.32</v>
      </c>
    </row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99" customWidth="1"/>
    <col min="2" max="2" width="6.125" style="53" bestFit="1" customWidth="1"/>
    <col min="3" max="3" width="10.00390625" style="53" bestFit="1" customWidth="1"/>
    <col min="4" max="9" width="6.75390625" style="53" customWidth="1"/>
    <col min="10" max="16384" width="9.125" style="16" customWidth="1"/>
  </cols>
  <sheetData>
    <row r="1" ht="15">
      <c r="A1" s="99" t="s">
        <v>577</v>
      </c>
    </row>
    <row r="2" spans="1:9" ht="15">
      <c r="A2" s="99" t="s">
        <v>578</v>
      </c>
      <c r="B2" s="54"/>
      <c r="C2" s="54"/>
      <c r="D2" s="54"/>
      <c r="E2" s="54"/>
      <c r="G2" s="54"/>
      <c r="H2" s="54"/>
      <c r="I2" s="54"/>
    </row>
    <row r="5" spans="2:9" ht="15">
      <c r="B5" s="53" t="s">
        <v>212</v>
      </c>
      <c r="C5" s="53" t="s">
        <v>168</v>
      </c>
      <c r="D5" s="53" t="s">
        <v>213</v>
      </c>
      <c r="E5" s="53" t="s">
        <v>214</v>
      </c>
      <c r="F5" s="53" t="s">
        <v>215</v>
      </c>
      <c r="G5" s="34" t="s">
        <v>216</v>
      </c>
      <c r="H5" s="53" t="s">
        <v>217</v>
      </c>
      <c r="I5" s="34" t="s">
        <v>218</v>
      </c>
    </row>
    <row r="6" spans="1:9" ht="15">
      <c r="A6" s="99">
        <v>1991</v>
      </c>
      <c r="B6" s="53">
        <v>1</v>
      </c>
      <c r="C6" s="92">
        <v>50256</v>
      </c>
      <c r="D6" s="102">
        <v>28.112066221</v>
      </c>
      <c r="E6" s="102">
        <v>27.590735435</v>
      </c>
      <c r="F6" s="102">
        <v>28.842327284</v>
      </c>
      <c r="G6" s="102">
        <v>14.227156956</v>
      </c>
      <c r="H6" s="102">
        <v>0.9173034066</v>
      </c>
      <c r="I6" s="102">
        <v>0.3104106972</v>
      </c>
    </row>
    <row r="7" spans="1:9" ht="15">
      <c r="A7" s="99">
        <v>1991</v>
      </c>
      <c r="B7" s="53">
        <v>2</v>
      </c>
      <c r="C7" s="92">
        <v>54831</v>
      </c>
      <c r="D7" s="102">
        <v>27.13428535</v>
      </c>
      <c r="E7" s="102">
        <v>27.42609108</v>
      </c>
      <c r="F7" s="102">
        <v>29.470554978</v>
      </c>
      <c r="G7" s="102">
        <v>14.635881162</v>
      </c>
      <c r="H7" s="102">
        <v>0.9647826959</v>
      </c>
      <c r="I7" s="102">
        <v>0.3684047345</v>
      </c>
    </row>
    <row r="8" spans="1:9" ht="15">
      <c r="A8" s="99">
        <v>1991</v>
      </c>
      <c r="B8" s="53">
        <v>3</v>
      </c>
      <c r="C8" s="92">
        <v>57005</v>
      </c>
      <c r="D8" s="102">
        <v>26.181913867</v>
      </c>
      <c r="E8" s="102">
        <v>27.865976669</v>
      </c>
      <c r="F8" s="102">
        <v>29.881589334</v>
      </c>
      <c r="G8" s="102">
        <v>14.802210332</v>
      </c>
      <c r="H8" s="102">
        <v>0.9735988071</v>
      </c>
      <c r="I8" s="102">
        <v>0.2947109903</v>
      </c>
    </row>
    <row r="9" spans="1:9" ht="15">
      <c r="A9" s="99">
        <v>1991</v>
      </c>
      <c r="B9" s="53">
        <v>4</v>
      </c>
      <c r="C9" s="92">
        <v>57864</v>
      </c>
      <c r="D9" s="102">
        <v>25.93667911</v>
      </c>
      <c r="E9" s="102">
        <v>28.423544864</v>
      </c>
      <c r="F9" s="102">
        <v>30.099889396</v>
      </c>
      <c r="G9" s="102">
        <v>14.228190239</v>
      </c>
      <c r="H9" s="102">
        <v>0.9988939582</v>
      </c>
      <c r="I9" s="102">
        <v>0.3128024333</v>
      </c>
    </row>
    <row r="10" spans="1:9" ht="15">
      <c r="A10" s="99">
        <v>1991</v>
      </c>
      <c r="B10" s="53">
        <v>5</v>
      </c>
      <c r="C10" s="92">
        <v>59489</v>
      </c>
      <c r="D10" s="102">
        <v>25.57783792</v>
      </c>
      <c r="E10" s="102">
        <v>27.76311587</v>
      </c>
      <c r="F10" s="102">
        <v>31.005732152</v>
      </c>
      <c r="G10" s="102">
        <v>14.439644304</v>
      </c>
      <c r="H10" s="102">
        <v>0.9178167392</v>
      </c>
      <c r="I10" s="102">
        <v>0.2958530148</v>
      </c>
    </row>
    <row r="11" spans="1:9" ht="15">
      <c r="A11" s="99">
        <v>1991</v>
      </c>
      <c r="B11" s="53">
        <v>6</v>
      </c>
      <c r="C11" s="92">
        <v>60131</v>
      </c>
      <c r="D11" s="102">
        <v>24.20215862</v>
      </c>
      <c r="E11" s="102">
        <v>27.9739236</v>
      </c>
      <c r="F11" s="102">
        <v>31.383146796</v>
      </c>
      <c r="G11" s="102">
        <v>15.067103491</v>
      </c>
      <c r="H11" s="102">
        <v>1.0061366018</v>
      </c>
      <c r="I11" s="102">
        <v>0.3675308909</v>
      </c>
    </row>
    <row r="12" spans="1:9" ht="15">
      <c r="A12" s="99">
        <v>1991</v>
      </c>
      <c r="B12" s="53">
        <v>7</v>
      </c>
      <c r="C12" s="92">
        <v>60474</v>
      </c>
      <c r="D12" s="102">
        <v>25.05704931</v>
      </c>
      <c r="E12" s="102">
        <v>27.714389655</v>
      </c>
      <c r="F12" s="102">
        <v>31.061282535</v>
      </c>
      <c r="G12" s="102">
        <v>14.779905414</v>
      </c>
      <c r="H12" s="102">
        <v>1.00208354</v>
      </c>
      <c r="I12" s="102">
        <v>0.3852895459</v>
      </c>
    </row>
    <row r="13" spans="1:9" ht="15">
      <c r="A13" s="99">
        <v>1991</v>
      </c>
      <c r="B13" s="53">
        <v>8</v>
      </c>
      <c r="C13" s="92">
        <v>60690</v>
      </c>
      <c r="D13" s="102">
        <v>24.661393969</v>
      </c>
      <c r="E13" s="102">
        <v>27.930466304</v>
      </c>
      <c r="F13" s="102">
        <v>31.026528258</v>
      </c>
      <c r="G13" s="102">
        <v>14.888779041</v>
      </c>
      <c r="H13" s="102">
        <v>1.1385730763</v>
      </c>
      <c r="I13" s="102">
        <v>0.3542593508</v>
      </c>
    </row>
    <row r="14" spans="1:9" ht="15">
      <c r="A14" s="99">
        <v>1991</v>
      </c>
      <c r="B14" s="53">
        <v>9</v>
      </c>
      <c r="C14" s="92">
        <v>61519</v>
      </c>
      <c r="D14" s="102">
        <v>24.863863197</v>
      </c>
      <c r="E14" s="102">
        <v>27.615858515</v>
      </c>
      <c r="F14" s="102">
        <v>31.364293958</v>
      </c>
      <c r="G14" s="102">
        <v>14.930346722</v>
      </c>
      <c r="H14" s="102">
        <v>0.9119133926</v>
      </c>
      <c r="I14" s="102">
        <v>0.3137242153</v>
      </c>
    </row>
    <row r="15" spans="1:9" ht="15">
      <c r="A15" s="99">
        <v>1991</v>
      </c>
      <c r="B15" s="53">
        <v>10</v>
      </c>
      <c r="C15" s="92">
        <v>61368</v>
      </c>
      <c r="D15" s="102">
        <v>25.200430192</v>
      </c>
      <c r="E15" s="102">
        <v>28.135184461</v>
      </c>
      <c r="F15" s="102">
        <v>30.71796376</v>
      </c>
      <c r="G15" s="102">
        <v>14.696584539</v>
      </c>
      <c r="H15" s="102">
        <v>0.9157867292</v>
      </c>
      <c r="I15" s="102">
        <v>0.3340503194</v>
      </c>
    </row>
    <row r="16" spans="1:9" ht="15">
      <c r="A16" s="99">
        <v>1991</v>
      </c>
      <c r="B16" s="53">
        <v>11</v>
      </c>
      <c r="C16" s="92">
        <v>62119</v>
      </c>
      <c r="D16" s="102">
        <v>24.953717864</v>
      </c>
      <c r="E16" s="102">
        <v>27.540688034</v>
      </c>
      <c r="F16" s="102">
        <v>31.029153721</v>
      </c>
      <c r="G16" s="102">
        <v>15.178930762</v>
      </c>
      <c r="H16" s="102">
        <v>0.9691076804</v>
      </c>
      <c r="I16" s="102">
        <v>0.3284019382</v>
      </c>
    </row>
    <row r="17" spans="1:9" ht="15">
      <c r="A17" s="99">
        <v>1991</v>
      </c>
      <c r="B17" s="53">
        <v>12</v>
      </c>
      <c r="C17" s="92">
        <v>62526</v>
      </c>
      <c r="D17" s="102">
        <v>24.802482167</v>
      </c>
      <c r="E17" s="102">
        <v>27.551738477</v>
      </c>
      <c r="F17" s="102">
        <v>31.191824201</v>
      </c>
      <c r="G17" s="102">
        <v>15.086524006</v>
      </c>
      <c r="H17" s="102">
        <v>1.0395675399</v>
      </c>
      <c r="I17" s="102">
        <v>0.3278636087</v>
      </c>
    </row>
    <row r="18" spans="1:9" ht="15">
      <c r="A18" s="99">
        <v>1992</v>
      </c>
      <c r="B18" s="53">
        <v>1</v>
      </c>
      <c r="C18" s="92">
        <v>71867</v>
      </c>
      <c r="D18" s="102">
        <v>26.087077518</v>
      </c>
      <c r="E18" s="102">
        <v>27.21276803</v>
      </c>
      <c r="F18" s="102">
        <v>30.588448106</v>
      </c>
      <c r="G18" s="102">
        <v>14.750859226</v>
      </c>
      <c r="H18" s="102">
        <v>0.9809787524</v>
      </c>
      <c r="I18" s="102">
        <v>0.379868368</v>
      </c>
    </row>
    <row r="19" spans="1:9" ht="15">
      <c r="A19" s="99">
        <v>1992</v>
      </c>
      <c r="B19" s="53">
        <v>2</v>
      </c>
      <c r="C19" s="92">
        <v>70604</v>
      </c>
      <c r="D19" s="102">
        <v>25.539629483</v>
      </c>
      <c r="E19" s="102">
        <v>27.76613223</v>
      </c>
      <c r="F19" s="102">
        <v>30.629992635</v>
      </c>
      <c r="G19" s="102">
        <v>14.718712821</v>
      </c>
      <c r="H19" s="102">
        <v>0.9914452439</v>
      </c>
      <c r="I19" s="102">
        <v>0.3540875871</v>
      </c>
    </row>
    <row r="20" spans="1:9" ht="15">
      <c r="A20" s="99">
        <v>1992</v>
      </c>
      <c r="B20" s="53">
        <v>3</v>
      </c>
      <c r="C20" s="92">
        <v>71768</v>
      </c>
      <c r="D20" s="102">
        <v>24.694850072</v>
      </c>
      <c r="E20" s="102">
        <v>27.824378553</v>
      </c>
      <c r="F20" s="102">
        <v>30.906532159</v>
      </c>
      <c r="G20" s="102">
        <v>15.237989076</v>
      </c>
      <c r="H20" s="102">
        <v>0.9683981719</v>
      </c>
      <c r="I20" s="102">
        <v>0.3678519675</v>
      </c>
    </row>
    <row r="21" spans="1:9" ht="15">
      <c r="A21" s="99">
        <v>1992</v>
      </c>
      <c r="B21" s="53">
        <v>4</v>
      </c>
      <c r="C21" s="92">
        <v>71777</v>
      </c>
      <c r="D21" s="102">
        <v>24.375496329</v>
      </c>
      <c r="E21" s="102">
        <v>27.044875099</v>
      </c>
      <c r="F21" s="102">
        <v>31.408389874</v>
      </c>
      <c r="G21" s="102">
        <v>15.766889115</v>
      </c>
      <c r="H21" s="102">
        <v>1.0184320883</v>
      </c>
      <c r="I21" s="102">
        <v>0.3859174945</v>
      </c>
    </row>
    <row r="22" spans="1:9" ht="15">
      <c r="A22" s="99">
        <v>1992</v>
      </c>
      <c r="B22" s="53">
        <v>5</v>
      </c>
      <c r="C22" s="92">
        <v>71892</v>
      </c>
      <c r="D22" s="102">
        <v>23.653535859</v>
      </c>
      <c r="E22" s="102">
        <v>27.206086908</v>
      </c>
      <c r="F22" s="102">
        <v>31.774049964</v>
      </c>
      <c r="G22" s="102">
        <v>15.840427308</v>
      </c>
      <c r="H22" s="102">
        <v>1.1002615034</v>
      </c>
      <c r="I22" s="102">
        <v>0.4256384577</v>
      </c>
    </row>
    <row r="23" spans="1:9" ht="15">
      <c r="A23" s="99">
        <v>1992</v>
      </c>
      <c r="B23" s="53">
        <v>6</v>
      </c>
      <c r="C23" s="92">
        <v>72163</v>
      </c>
      <c r="D23" s="102">
        <v>22.889846597</v>
      </c>
      <c r="E23" s="102">
        <v>27.058187714</v>
      </c>
      <c r="F23" s="102">
        <v>32.157753974</v>
      </c>
      <c r="G23" s="102">
        <v>16.375427851</v>
      </c>
      <c r="H23" s="102">
        <v>1.1044441057</v>
      </c>
      <c r="I23" s="102">
        <v>0.4143397586</v>
      </c>
    </row>
    <row r="24" spans="1:9" ht="15">
      <c r="A24" s="99">
        <v>1992</v>
      </c>
      <c r="B24" s="53">
        <v>7</v>
      </c>
      <c r="C24" s="92">
        <v>72010</v>
      </c>
      <c r="D24" s="102">
        <v>21.867796139</v>
      </c>
      <c r="E24" s="102">
        <v>26.164421608</v>
      </c>
      <c r="F24" s="102">
        <v>32.457991946</v>
      </c>
      <c r="G24" s="102">
        <v>17.682266352</v>
      </c>
      <c r="H24" s="102">
        <v>1.3303707818</v>
      </c>
      <c r="I24" s="102">
        <v>0.4971531732</v>
      </c>
    </row>
    <row r="25" spans="1:9" ht="15">
      <c r="A25" s="99">
        <v>1992</v>
      </c>
      <c r="B25" s="53">
        <v>8</v>
      </c>
      <c r="C25" s="92">
        <v>71658</v>
      </c>
      <c r="D25" s="102">
        <v>21.757514862</v>
      </c>
      <c r="E25" s="102">
        <v>25.965000419</v>
      </c>
      <c r="F25" s="102">
        <v>32.607664183</v>
      </c>
      <c r="G25" s="102">
        <v>17.944960786</v>
      </c>
      <c r="H25" s="102">
        <v>1.2406151442</v>
      </c>
      <c r="I25" s="102">
        <v>0.4842446063</v>
      </c>
    </row>
    <row r="26" spans="1:9" ht="15">
      <c r="A26" s="99">
        <v>1992</v>
      </c>
      <c r="B26" s="53">
        <v>9</v>
      </c>
      <c r="C26" s="92">
        <v>69622</v>
      </c>
      <c r="D26" s="102">
        <v>20.711843957</v>
      </c>
      <c r="E26" s="102">
        <v>25.885495964</v>
      </c>
      <c r="F26" s="102">
        <v>32.82295826</v>
      </c>
      <c r="G26" s="102">
        <v>18.703857976</v>
      </c>
      <c r="H26" s="102">
        <v>1.3903651145</v>
      </c>
      <c r="I26" s="102">
        <v>0.485478728</v>
      </c>
    </row>
    <row r="27" spans="1:9" ht="15">
      <c r="A27" s="99">
        <v>1992</v>
      </c>
      <c r="B27" s="53">
        <v>10</v>
      </c>
      <c r="C27" s="92">
        <v>42576</v>
      </c>
      <c r="D27" s="102">
        <v>21.079951146</v>
      </c>
      <c r="E27" s="102">
        <v>25.093949643</v>
      </c>
      <c r="F27" s="102">
        <v>33.168921458</v>
      </c>
      <c r="G27" s="102">
        <v>18.503382187</v>
      </c>
      <c r="H27" s="102">
        <v>1.5172867343</v>
      </c>
      <c r="I27" s="102">
        <v>0.6365088313</v>
      </c>
    </row>
    <row r="28" spans="1:9" ht="15">
      <c r="A28" s="99">
        <v>1992</v>
      </c>
      <c r="B28" s="53">
        <v>11</v>
      </c>
      <c r="C28" s="92">
        <v>71516</v>
      </c>
      <c r="D28" s="102">
        <v>20.788355053</v>
      </c>
      <c r="E28" s="102">
        <v>25.820795346</v>
      </c>
      <c r="F28" s="102">
        <v>32.978634152</v>
      </c>
      <c r="G28" s="102">
        <v>18.709100062</v>
      </c>
      <c r="H28" s="102">
        <v>1.2486716259</v>
      </c>
      <c r="I28" s="102">
        <v>0.4544437608</v>
      </c>
    </row>
    <row r="29" spans="1:9" ht="15">
      <c r="A29" s="99">
        <v>1992</v>
      </c>
      <c r="B29" s="53">
        <v>12</v>
      </c>
      <c r="C29" s="92">
        <v>71542</v>
      </c>
      <c r="D29" s="102">
        <v>20.459310615</v>
      </c>
      <c r="E29" s="102">
        <v>25.680020128</v>
      </c>
      <c r="F29" s="102">
        <v>33.093846971</v>
      </c>
      <c r="G29" s="102">
        <v>18.953901205</v>
      </c>
      <c r="H29" s="102">
        <v>1.3223001873</v>
      </c>
      <c r="I29" s="102">
        <v>0.490620894</v>
      </c>
    </row>
    <row r="30" spans="1:9" ht="15">
      <c r="A30" s="99">
        <v>1993</v>
      </c>
      <c r="B30" s="53">
        <v>1</v>
      </c>
      <c r="C30" s="92">
        <v>80803</v>
      </c>
      <c r="D30" s="102">
        <v>20.91754019</v>
      </c>
      <c r="E30" s="102">
        <v>25.096840464</v>
      </c>
      <c r="F30" s="102">
        <v>32.537158274</v>
      </c>
      <c r="G30" s="102">
        <v>19.541353663</v>
      </c>
      <c r="H30" s="102">
        <v>1.3922750393</v>
      </c>
      <c r="I30" s="102">
        <v>0.5148323701</v>
      </c>
    </row>
    <row r="31" spans="1:9" ht="15">
      <c r="A31" s="99">
        <v>1993</v>
      </c>
      <c r="B31" s="53">
        <v>2</v>
      </c>
      <c r="C31" s="92">
        <v>80283</v>
      </c>
      <c r="D31" s="102">
        <v>20.33680854</v>
      </c>
      <c r="E31" s="102">
        <v>25.334130513</v>
      </c>
      <c r="F31" s="102">
        <v>32.889901972</v>
      </c>
      <c r="G31" s="102">
        <v>19.575750782</v>
      </c>
      <c r="H31" s="102">
        <v>1.3975561451</v>
      </c>
      <c r="I31" s="102">
        <v>0.4658520484</v>
      </c>
    </row>
    <row r="32" spans="1:9" ht="15">
      <c r="A32" s="99">
        <v>1993</v>
      </c>
      <c r="B32" s="53">
        <v>3</v>
      </c>
      <c r="C32" s="92">
        <v>81049</v>
      </c>
      <c r="D32" s="102">
        <v>19.818875002</v>
      </c>
      <c r="E32" s="102">
        <v>25.31308221</v>
      </c>
      <c r="F32" s="102">
        <v>33.588323113</v>
      </c>
      <c r="G32" s="102">
        <v>19.351256647</v>
      </c>
      <c r="H32" s="102">
        <v>1.4719490678</v>
      </c>
      <c r="I32" s="102">
        <v>0.4565139607</v>
      </c>
    </row>
    <row r="33" spans="1:9" ht="15">
      <c r="A33" s="99">
        <v>1993</v>
      </c>
      <c r="B33" s="53">
        <v>4</v>
      </c>
      <c r="C33" s="92">
        <v>80563</v>
      </c>
      <c r="D33" s="102">
        <v>19.543711133</v>
      </c>
      <c r="E33" s="102">
        <v>25.285801174</v>
      </c>
      <c r="F33" s="102">
        <v>33.290716582</v>
      </c>
      <c r="G33" s="102">
        <v>20.011667887</v>
      </c>
      <c r="H33" s="102">
        <v>1.385251294</v>
      </c>
      <c r="I33" s="102">
        <v>0.4828519295</v>
      </c>
    </row>
    <row r="34" spans="1:9" ht="15">
      <c r="A34" s="99">
        <v>1993</v>
      </c>
      <c r="B34" s="53">
        <v>5</v>
      </c>
      <c r="C34" s="92">
        <v>80234</v>
      </c>
      <c r="D34" s="102">
        <v>18.715257871</v>
      </c>
      <c r="E34" s="102">
        <v>25.187576339</v>
      </c>
      <c r="F34" s="102">
        <v>33.418500885</v>
      </c>
      <c r="G34" s="102">
        <v>20.543659795</v>
      </c>
      <c r="H34" s="102">
        <v>1.60405813</v>
      </c>
      <c r="I34" s="102">
        <v>0.5309469801</v>
      </c>
    </row>
    <row r="35" spans="1:9" ht="15">
      <c r="A35" s="99">
        <v>1993</v>
      </c>
      <c r="B35" s="53">
        <v>6</v>
      </c>
      <c r="C35" s="92">
        <v>80187</v>
      </c>
      <c r="D35" s="102">
        <v>17.713594473</v>
      </c>
      <c r="E35" s="102">
        <v>24.486512776</v>
      </c>
      <c r="F35" s="102">
        <v>33.980570417</v>
      </c>
      <c r="G35" s="102">
        <v>21.514709367</v>
      </c>
      <c r="H35" s="102">
        <v>1.7097534513</v>
      </c>
      <c r="I35" s="102">
        <v>0.5948595159</v>
      </c>
    </row>
    <row r="36" spans="1:9" ht="15">
      <c r="A36" s="99">
        <v>1993</v>
      </c>
      <c r="B36" s="53">
        <v>7</v>
      </c>
      <c r="C36" s="92">
        <v>78958</v>
      </c>
      <c r="D36" s="102">
        <v>16.841865295</v>
      </c>
      <c r="E36" s="102">
        <v>23.623951974</v>
      </c>
      <c r="F36" s="102">
        <v>33.982623673</v>
      </c>
      <c r="G36" s="102">
        <v>22.938777578</v>
      </c>
      <c r="H36" s="102">
        <v>1.8718812533</v>
      </c>
      <c r="I36" s="102">
        <v>0.7409002254</v>
      </c>
    </row>
    <row r="37" spans="1:9" ht="15">
      <c r="A37" s="99">
        <v>1993</v>
      </c>
      <c r="B37" s="53">
        <v>8</v>
      </c>
      <c r="C37" s="92">
        <v>77751</v>
      </c>
      <c r="D37" s="102">
        <v>17.31939139</v>
      </c>
      <c r="E37" s="102">
        <v>23.94310041</v>
      </c>
      <c r="F37" s="102">
        <v>34.242646397</v>
      </c>
      <c r="G37" s="102">
        <v>22.065311057</v>
      </c>
      <c r="H37" s="102">
        <v>1.7800414143</v>
      </c>
      <c r="I37" s="102">
        <v>0.6495093311</v>
      </c>
    </row>
    <row r="38" spans="1:9" ht="15">
      <c r="A38" s="99">
        <v>1993</v>
      </c>
      <c r="B38" s="53">
        <v>9</v>
      </c>
      <c r="C38" s="92">
        <v>67172</v>
      </c>
      <c r="D38" s="102">
        <v>16.709343179</v>
      </c>
      <c r="E38" s="102">
        <v>23.621449413</v>
      </c>
      <c r="F38" s="102">
        <v>34.460787233</v>
      </c>
      <c r="G38" s="102">
        <v>22.626987435</v>
      </c>
      <c r="H38" s="102">
        <v>1.9219317573</v>
      </c>
      <c r="I38" s="102">
        <v>0.6595009826</v>
      </c>
    </row>
    <row r="39" spans="1:9" ht="15">
      <c r="A39" s="99">
        <v>1993</v>
      </c>
      <c r="B39" s="53">
        <v>10</v>
      </c>
      <c r="C39" s="92">
        <v>78480</v>
      </c>
      <c r="D39" s="102">
        <v>16.888379205</v>
      </c>
      <c r="E39" s="102">
        <v>23.80861366</v>
      </c>
      <c r="F39" s="102">
        <v>34.717125382</v>
      </c>
      <c r="G39" s="102">
        <v>22.268093782</v>
      </c>
      <c r="H39" s="102">
        <v>1.7023445464</v>
      </c>
      <c r="I39" s="102">
        <v>0.6154434251</v>
      </c>
    </row>
    <row r="40" spans="1:9" ht="15">
      <c r="A40" s="99">
        <v>1993</v>
      </c>
      <c r="B40" s="53">
        <v>11</v>
      </c>
      <c r="C40" s="92">
        <v>78527</v>
      </c>
      <c r="D40" s="102">
        <v>16.426197359</v>
      </c>
      <c r="E40" s="102">
        <v>23.786723038</v>
      </c>
      <c r="F40" s="102">
        <v>34.365250169</v>
      </c>
      <c r="G40" s="102">
        <v>22.914411604</v>
      </c>
      <c r="H40" s="102">
        <v>1.8617800247</v>
      </c>
      <c r="I40" s="102">
        <v>0.6456378061</v>
      </c>
    </row>
    <row r="41" spans="1:9" ht="15">
      <c r="A41" s="99">
        <v>1993</v>
      </c>
      <c r="B41" s="53">
        <v>12</v>
      </c>
      <c r="C41" s="92">
        <v>77392</v>
      </c>
      <c r="D41" s="102">
        <v>16.167045689</v>
      </c>
      <c r="E41" s="102">
        <v>23.446867893</v>
      </c>
      <c r="F41" s="102">
        <v>34.454465578</v>
      </c>
      <c r="G41" s="102">
        <v>23.308610709</v>
      </c>
      <c r="H41" s="102">
        <v>1.9523981807</v>
      </c>
      <c r="I41" s="102">
        <v>0.6706119496</v>
      </c>
    </row>
    <row r="42" spans="1:9" ht="15">
      <c r="A42" s="99">
        <v>1994</v>
      </c>
      <c r="B42" s="53">
        <v>1</v>
      </c>
      <c r="C42" s="92">
        <v>88143</v>
      </c>
      <c r="D42" s="102">
        <v>16.949729417</v>
      </c>
      <c r="E42" s="102">
        <v>23.35409505</v>
      </c>
      <c r="F42" s="102">
        <v>34.107076001</v>
      </c>
      <c r="G42" s="102">
        <v>22.765279149</v>
      </c>
      <c r="H42" s="102">
        <v>2.0739026355</v>
      </c>
      <c r="I42" s="102">
        <v>0.7499177473</v>
      </c>
    </row>
    <row r="43" spans="1:9" ht="15">
      <c r="A43" s="99">
        <v>1994</v>
      </c>
      <c r="B43" s="53">
        <v>2</v>
      </c>
      <c r="C43" s="92">
        <v>87171</v>
      </c>
      <c r="D43" s="102">
        <v>16.589232658</v>
      </c>
      <c r="E43" s="102">
        <v>23.646625598</v>
      </c>
      <c r="F43" s="102">
        <v>34.046873387</v>
      </c>
      <c r="G43" s="102">
        <v>22.919319498</v>
      </c>
      <c r="H43" s="102">
        <v>2.019020087</v>
      </c>
      <c r="I43" s="102">
        <v>0.7789287722</v>
      </c>
    </row>
    <row r="44" spans="1:9" ht="15">
      <c r="A44" s="99">
        <v>1994</v>
      </c>
      <c r="B44" s="53">
        <v>3</v>
      </c>
      <c r="C44" s="92">
        <v>88152</v>
      </c>
      <c r="D44" s="102">
        <v>15.846492422</v>
      </c>
      <c r="E44" s="102">
        <v>23.257555132</v>
      </c>
      <c r="F44" s="102">
        <v>34.322533805</v>
      </c>
      <c r="G44" s="102">
        <v>23.754424176</v>
      </c>
      <c r="H44" s="102">
        <v>2.0680188765</v>
      </c>
      <c r="I44" s="102">
        <v>0.7509755876</v>
      </c>
    </row>
    <row r="45" spans="1:9" ht="15">
      <c r="A45" s="99">
        <v>1994</v>
      </c>
      <c r="B45" s="53">
        <v>4</v>
      </c>
      <c r="C45" s="92">
        <v>87774</v>
      </c>
      <c r="D45" s="102">
        <v>14.90304646</v>
      </c>
      <c r="E45" s="102">
        <v>22.422357418</v>
      </c>
      <c r="F45" s="102">
        <v>34.185521909</v>
      </c>
      <c r="G45" s="102">
        <v>25.183995261</v>
      </c>
      <c r="H45" s="102">
        <v>2.4312438763</v>
      </c>
      <c r="I45" s="102">
        <v>0.8738350764</v>
      </c>
    </row>
    <row r="46" spans="1:9" ht="15">
      <c r="A46" s="99">
        <v>1994</v>
      </c>
      <c r="B46" s="53">
        <v>5</v>
      </c>
      <c r="C46" s="92">
        <v>87636</v>
      </c>
      <c r="D46" s="102">
        <v>14.117485965</v>
      </c>
      <c r="E46" s="102">
        <v>21.862020174</v>
      </c>
      <c r="F46" s="102">
        <v>34.776804053</v>
      </c>
      <c r="G46" s="102">
        <v>25.870646766</v>
      </c>
      <c r="H46" s="102">
        <v>2.4738691862</v>
      </c>
      <c r="I46" s="102">
        <v>0.8991738555</v>
      </c>
    </row>
    <row r="47" spans="1:9" ht="15">
      <c r="A47" s="99">
        <v>1994</v>
      </c>
      <c r="B47" s="53">
        <v>6</v>
      </c>
      <c r="C47" s="92">
        <v>87668</v>
      </c>
      <c r="D47" s="102">
        <v>14.252634941</v>
      </c>
      <c r="E47" s="102">
        <v>21.939590272</v>
      </c>
      <c r="F47" s="102">
        <v>34.392252589</v>
      </c>
      <c r="G47" s="102">
        <v>25.968426336</v>
      </c>
      <c r="H47" s="102">
        <v>2.4900761966</v>
      </c>
      <c r="I47" s="102">
        <v>0.9570196651</v>
      </c>
    </row>
    <row r="48" spans="1:9" ht="15">
      <c r="A48" s="99">
        <v>1994</v>
      </c>
      <c r="B48" s="53">
        <v>7</v>
      </c>
      <c r="C48" s="92">
        <v>87838</v>
      </c>
      <c r="D48" s="102">
        <v>14.226189121</v>
      </c>
      <c r="E48" s="102">
        <v>21.481591111</v>
      </c>
      <c r="F48" s="102">
        <v>34.244859856</v>
      </c>
      <c r="G48" s="102">
        <v>26.361028257</v>
      </c>
      <c r="H48" s="102">
        <v>2.679933514</v>
      </c>
      <c r="I48" s="102">
        <v>1.006398142</v>
      </c>
    </row>
    <row r="49" spans="1:9" ht="15">
      <c r="A49" s="99">
        <v>1994</v>
      </c>
      <c r="B49" s="53">
        <v>8</v>
      </c>
      <c r="C49" s="92">
        <v>87656</v>
      </c>
      <c r="D49" s="102">
        <v>13.766313772</v>
      </c>
      <c r="E49" s="102">
        <v>21.090398832</v>
      </c>
      <c r="F49" s="102">
        <v>34.10034681</v>
      </c>
      <c r="G49" s="102">
        <v>27.155015059</v>
      </c>
      <c r="H49" s="102">
        <v>2.8246782879</v>
      </c>
      <c r="I49" s="102">
        <v>1.0632472392</v>
      </c>
    </row>
    <row r="50" spans="1:9" ht="15">
      <c r="A50" s="99">
        <v>1994</v>
      </c>
      <c r="B50" s="53">
        <v>9</v>
      </c>
      <c r="C50" s="92">
        <v>87532</v>
      </c>
      <c r="D50" s="102">
        <v>13.115203583</v>
      </c>
      <c r="E50" s="102">
        <v>20.60960563</v>
      </c>
      <c r="F50" s="102">
        <v>33.615135036</v>
      </c>
      <c r="G50" s="102">
        <v>28.454736553</v>
      </c>
      <c r="H50" s="102">
        <v>3.0583101037</v>
      </c>
      <c r="I50" s="102">
        <v>1.1470090938</v>
      </c>
    </row>
    <row r="51" spans="1:9" ht="15">
      <c r="A51" s="99">
        <v>1994</v>
      </c>
      <c r="B51" s="53">
        <v>10</v>
      </c>
      <c r="C51" s="92">
        <v>86953</v>
      </c>
      <c r="D51" s="102">
        <v>13.1530827</v>
      </c>
      <c r="E51" s="102">
        <v>20.439777811</v>
      </c>
      <c r="F51" s="102">
        <v>34.005727232</v>
      </c>
      <c r="G51" s="102">
        <v>28.178441227</v>
      </c>
      <c r="H51" s="102">
        <v>3.0970754316</v>
      </c>
      <c r="I51" s="102">
        <v>1.1258955988</v>
      </c>
    </row>
    <row r="52" spans="1:9" ht="15">
      <c r="A52" s="99">
        <v>1994</v>
      </c>
      <c r="B52" s="53">
        <v>11</v>
      </c>
      <c r="C52" s="92">
        <v>86868</v>
      </c>
      <c r="D52" s="102">
        <v>12.687065433</v>
      </c>
      <c r="E52" s="102">
        <v>20.270985864</v>
      </c>
      <c r="F52" s="102">
        <v>33.268867707</v>
      </c>
      <c r="G52" s="102">
        <v>29.320348114</v>
      </c>
      <c r="H52" s="102">
        <v>3.2624211447</v>
      </c>
      <c r="I52" s="102">
        <v>1.1903117373</v>
      </c>
    </row>
    <row r="53" spans="1:9" ht="15">
      <c r="A53" s="99">
        <v>1994</v>
      </c>
      <c r="B53" s="53">
        <v>12</v>
      </c>
      <c r="C53" s="92">
        <v>86123</v>
      </c>
      <c r="D53" s="102">
        <v>12.771268999</v>
      </c>
      <c r="E53" s="102">
        <v>20.402215436</v>
      </c>
      <c r="F53" s="102">
        <v>33.081755164</v>
      </c>
      <c r="G53" s="102">
        <v>29.366139127</v>
      </c>
      <c r="H53" s="102">
        <v>3.2349082127</v>
      </c>
      <c r="I53" s="102">
        <v>1.1437130616</v>
      </c>
    </row>
    <row r="54" spans="1:9" ht="15">
      <c r="A54" s="99">
        <v>1995</v>
      </c>
      <c r="B54" s="53">
        <v>1</v>
      </c>
      <c r="C54" s="92">
        <v>98454</v>
      </c>
      <c r="D54" s="102">
        <v>13.095455746</v>
      </c>
      <c r="E54" s="102">
        <v>20.50703882</v>
      </c>
      <c r="F54" s="102">
        <v>33.00526134</v>
      </c>
      <c r="G54" s="102">
        <v>28.839864302</v>
      </c>
      <c r="H54" s="102">
        <v>3.3365835822</v>
      </c>
      <c r="I54" s="102">
        <v>1.2157962094</v>
      </c>
    </row>
    <row r="55" spans="1:9" ht="15">
      <c r="A55" s="99">
        <v>1995</v>
      </c>
      <c r="B55" s="53">
        <v>2</v>
      </c>
      <c r="C55" s="92">
        <v>97297</v>
      </c>
      <c r="D55" s="102">
        <v>12.657122008</v>
      </c>
      <c r="E55" s="102">
        <v>19.93483869</v>
      </c>
      <c r="F55" s="102">
        <v>32.770794577</v>
      </c>
      <c r="G55" s="102">
        <v>29.96392489</v>
      </c>
      <c r="H55" s="102">
        <v>3.4656772562</v>
      </c>
      <c r="I55" s="102">
        <v>1.2076425789</v>
      </c>
    </row>
    <row r="56" spans="1:9" ht="15">
      <c r="A56" s="99">
        <v>1995</v>
      </c>
      <c r="B56" s="53">
        <v>3</v>
      </c>
      <c r="C56" s="92">
        <v>96894</v>
      </c>
      <c r="D56" s="102">
        <v>12.19992982</v>
      </c>
      <c r="E56" s="102">
        <v>19.202427395</v>
      </c>
      <c r="F56" s="102">
        <v>32.622246992</v>
      </c>
      <c r="G56" s="102">
        <v>31.079323797</v>
      </c>
      <c r="H56" s="102">
        <v>3.6214832704</v>
      </c>
      <c r="I56" s="102">
        <v>1.2745887258</v>
      </c>
    </row>
    <row r="57" spans="1:9" ht="15">
      <c r="A57" s="99">
        <v>1995</v>
      </c>
      <c r="B57" s="53">
        <v>4</v>
      </c>
      <c r="C57" s="92">
        <v>96965</v>
      </c>
      <c r="D57" s="102">
        <v>11.583561079</v>
      </c>
      <c r="E57" s="102">
        <v>18.704687258</v>
      </c>
      <c r="F57" s="102">
        <v>32.708709328</v>
      </c>
      <c r="G57" s="102">
        <v>31.908420564</v>
      </c>
      <c r="H57" s="102">
        <v>3.8189037281</v>
      </c>
      <c r="I57" s="102">
        <v>1.2757180426</v>
      </c>
    </row>
    <row r="58" spans="1:9" ht="15">
      <c r="A58" s="99">
        <v>1995</v>
      </c>
      <c r="B58" s="53">
        <v>5</v>
      </c>
      <c r="C58" s="92">
        <v>97890</v>
      </c>
      <c r="D58" s="102">
        <v>11.324956584</v>
      </c>
      <c r="E58" s="102">
        <v>18.713862499</v>
      </c>
      <c r="F58" s="102">
        <v>33.144345694</v>
      </c>
      <c r="G58" s="102">
        <v>31.514965778</v>
      </c>
      <c r="H58" s="102">
        <v>3.889059148</v>
      </c>
      <c r="I58" s="102">
        <v>1.4128102973</v>
      </c>
    </row>
    <row r="59" spans="1:9" ht="15">
      <c r="A59" s="99">
        <v>1995</v>
      </c>
      <c r="B59" s="53">
        <v>6</v>
      </c>
      <c r="C59" s="92">
        <v>97737</v>
      </c>
      <c r="D59" s="102">
        <v>10.618291947</v>
      </c>
      <c r="E59" s="102">
        <v>18.037181415</v>
      </c>
      <c r="F59" s="102">
        <v>32.664190634</v>
      </c>
      <c r="G59" s="102">
        <v>32.949650593</v>
      </c>
      <c r="H59" s="102">
        <v>4.1417272885</v>
      </c>
      <c r="I59" s="102">
        <v>1.5889581223</v>
      </c>
    </row>
    <row r="60" spans="1:9" ht="15">
      <c r="A60" s="99">
        <v>1995</v>
      </c>
      <c r="B60" s="53">
        <v>7</v>
      </c>
      <c r="C60" s="92">
        <v>97779</v>
      </c>
      <c r="D60" s="102">
        <v>10.311007476</v>
      </c>
      <c r="E60" s="102">
        <v>17.598870923</v>
      </c>
      <c r="F60" s="102">
        <v>32.485503022</v>
      </c>
      <c r="G60" s="102">
        <v>33.582875669</v>
      </c>
      <c r="H60" s="102">
        <v>4.429376451</v>
      </c>
      <c r="I60" s="102">
        <v>1.5923664591</v>
      </c>
    </row>
    <row r="61" spans="1:9" ht="15">
      <c r="A61" s="99">
        <v>1995</v>
      </c>
      <c r="B61" s="53">
        <v>8</v>
      </c>
      <c r="C61" s="92">
        <v>97360</v>
      </c>
      <c r="D61" s="102">
        <v>10.048274445</v>
      </c>
      <c r="E61" s="102">
        <v>17.5</v>
      </c>
      <c r="F61" s="102">
        <v>32.504108463</v>
      </c>
      <c r="G61" s="102">
        <v>33.924609696</v>
      </c>
      <c r="H61" s="102">
        <v>4.447411668</v>
      </c>
      <c r="I61" s="102">
        <v>1.5755957272</v>
      </c>
    </row>
    <row r="62" spans="1:9" ht="15">
      <c r="A62" s="99">
        <v>1995</v>
      </c>
      <c r="B62" s="53">
        <v>9</v>
      </c>
      <c r="C62" s="92">
        <v>96110</v>
      </c>
      <c r="D62" s="102">
        <v>10.167516387</v>
      </c>
      <c r="E62" s="102">
        <v>17.61627302</v>
      </c>
      <c r="F62" s="102">
        <v>32.656331287</v>
      </c>
      <c r="G62" s="102">
        <v>33.628134429</v>
      </c>
      <c r="H62" s="102">
        <v>4.3523046509</v>
      </c>
      <c r="I62" s="102">
        <v>1.5794402247</v>
      </c>
    </row>
    <row r="63" spans="1:9" ht="15">
      <c r="A63" s="99">
        <v>1995</v>
      </c>
      <c r="B63" s="53">
        <v>10</v>
      </c>
      <c r="C63" s="92">
        <v>95285</v>
      </c>
      <c r="D63" s="102">
        <v>10.16109566</v>
      </c>
      <c r="E63" s="102">
        <v>17.642860891</v>
      </c>
      <c r="F63" s="102">
        <v>32.511937871</v>
      </c>
      <c r="G63" s="102">
        <v>33.88990922</v>
      </c>
      <c r="H63" s="102">
        <v>4.2630004723</v>
      </c>
      <c r="I63" s="102">
        <v>1.531195886</v>
      </c>
    </row>
    <row r="64" spans="1:9" ht="15">
      <c r="A64" s="99">
        <v>1995</v>
      </c>
      <c r="B64" s="53">
        <v>11</v>
      </c>
      <c r="C64" s="92">
        <v>95042</v>
      </c>
      <c r="D64" s="102">
        <v>10.006102565</v>
      </c>
      <c r="E64" s="102">
        <v>17.268155131</v>
      </c>
      <c r="F64" s="102">
        <v>32.61715873</v>
      </c>
      <c r="G64" s="102">
        <v>34.090191705</v>
      </c>
      <c r="H64" s="102">
        <v>4.4717072452</v>
      </c>
      <c r="I64" s="102">
        <v>1.5466846236</v>
      </c>
    </row>
    <row r="65" spans="1:9" ht="15">
      <c r="A65" s="99">
        <v>1995</v>
      </c>
      <c r="B65" s="53">
        <v>12</v>
      </c>
      <c r="C65" s="92">
        <v>94759</v>
      </c>
      <c r="D65" s="102">
        <v>9.7753247713</v>
      </c>
      <c r="E65" s="102">
        <v>17.583554069</v>
      </c>
      <c r="F65" s="102">
        <v>32.691353856</v>
      </c>
      <c r="G65" s="102">
        <v>33.993604829</v>
      </c>
      <c r="H65" s="102">
        <v>4.3805865406</v>
      </c>
      <c r="I65" s="102">
        <v>1.5755759347</v>
      </c>
    </row>
    <row r="66" spans="1:9" ht="15">
      <c r="A66" s="99">
        <v>1996</v>
      </c>
      <c r="B66" s="53">
        <v>1</v>
      </c>
      <c r="C66" s="92">
        <v>110976</v>
      </c>
      <c r="D66" s="102">
        <v>10.712226067</v>
      </c>
      <c r="E66" s="102">
        <v>17.715542099</v>
      </c>
      <c r="F66" s="102">
        <v>32.058282872</v>
      </c>
      <c r="G66" s="102">
        <v>33.586541234</v>
      </c>
      <c r="H66" s="102">
        <v>4.3928416955</v>
      </c>
      <c r="I66" s="102">
        <v>1.5345660323</v>
      </c>
    </row>
    <row r="67" spans="1:9" ht="15">
      <c r="A67" s="99">
        <v>1996</v>
      </c>
      <c r="B67" s="53">
        <v>2</v>
      </c>
      <c r="C67" s="92">
        <v>109541</v>
      </c>
      <c r="D67" s="102">
        <v>9.9643056025</v>
      </c>
      <c r="E67" s="102">
        <v>16.971727481</v>
      </c>
      <c r="F67" s="102">
        <v>31.589085365</v>
      </c>
      <c r="G67" s="102">
        <v>34.83535845</v>
      </c>
      <c r="H67" s="102">
        <v>4.7644261053</v>
      </c>
      <c r="I67" s="102">
        <v>1.8750969956</v>
      </c>
    </row>
    <row r="68" spans="1:9" ht="15">
      <c r="A68" s="99">
        <v>1996</v>
      </c>
      <c r="B68" s="53">
        <v>3</v>
      </c>
      <c r="C68" s="92">
        <v>109841</v>
      </c>
      <c r="D68" s="102">
        <v>9.3070893382</v>
      </c>
      <c r="E68" s="102">
        <v>16.844347739</v>
      </c>
      <c r="F68" s="102">
        <v>31.967116104</v>
      </c>
      <c r="G68" s="102">
        <v>35.000591764</v>
      </c>
      <c r="H68" s="102">
        <v>4.9444196611</v>
      </c>
      <c r="I68" s="102">
        <v>1.936435393</v>
      </c>
    </row>
    <row r="69" spans="1:9" ht="15">
      <c r="A69" s="99">
        <v>1996</v>
      </c>
      <c r="B69" s="53">
        <v>4</v>
      </c>
      <c r="C69" s="92">
        <v>109987</v>
      </c>
      <c r="D69" s="102">
        <v>8.9265094966</v>
      </c>
      <c r="E69" s="102">
        <v>16.04189586</v>
      </c>
      <c r="F69" s="102">
        <v>31.731022757</v>
      </c>
      <c r="G69" s="102">
        <v>35.922427196</v>
      </c>
      <c r="H69" s="102">
        <v>5.3297207852</v>
      </c>
      <c r="I69" s="102">
        <v>2.0484239046</v>
      </c>
    </row>
    <row r="70" spans="1:9" ht="15">
      <c r="A70" s="99">
        <v>1996</v>
      </c>
      <c r="B70" s="53">
        <v>5</v>
      </c>
      <c r="C70" s="92">
        <v>110101</v>
      </c>
      <c r="D70" s="102">
        <v>8.5575971154</v>
      </c>
      <c r="E70" s="102">
        <v>15.298680303</v>
      </c>
      <c r="F70" s="102">
        <v>31.064204685</v>
      </c>
      <c r="G70" s="102">
        <v>37.213104331</v>
      </c>
      <c r="H70" s="102">
        <v>5.6057619822</v>
      </c>
      <c r="I70" s="102">
        <v>2.2606515835</v>
      </c>
    </row>
    <row r="71" spans="1:9" ht="15">
      <c r="A71" s="99">
        <v>1996</v>
      </c>
      <c r="B71" s="53">
        <v>6</v>
      </c>
      <c r="C71" s="92">
        <v>109602</v>
      </c>
      <c r="D71" s="102">
        <v>8.0865312677</v>
      </c>
      <c r="E71" s="102">
        <v>15.33183701</v>
      </c>
      <c r="F71" s="102">
        <v>31.037754785</v>
      </c>
      <c r="G71" s="102">
        <v>37.413550848</v>
      </c>
      <c r="H71" s="102">
        <v>5.8575573438</v>
      </c>
      <c r="I71" s="102">
        <v>2.2727687451</v>
      </c>
    </row>
    <row r="72" spans="1:9" ht="15">
      <c r="A72" s="99">
        <v>1996</v>
      </c>
      <c r="B72" s="53">
        <v>7</v>
      </c>
      <c r="C72" s="92">
        <v>109456</v>
      </c>
      <c r="D72" s="102">
        <v>7.8835331092</v>
      </c>
      <c r="E72" s="102">
        <v>14.862593188</v>
      </c>
      <c r="F72" s="102">
        <v>30.752996638</v>
      </c>
      <c r="G72" s="102">
        <v>37.59318813</v>
      </c>
      <c r="H72" s="102">
        <v>6.2737538372</v>
      </c>
      <c r="I72" s="102">
        <v>2.6339350972</v>
      </c>
    </row>
    <row r="73" spans="1:9" ht="15">
      <c r="A73" s="99">
        <v>1996</v>
      </c>
      <c r="B73" s="53">
        <v>8</v>
      </c>
      <c r="C73" s="92">
        <v>109542</v>
      </c>
      <c r="D73" s="102">
        <v>7.8800825254</v>
      </c>
      <c r="E73" s="102">
        <v>14.641872524</v>
      </c>
      <c r="F73" s="102">
        <v>30.751675157</v>
      </c>
      <c r="G73" s="102">
        <v>37.756294389</v>
      </c>
      <c r="H73" s="102">
        <v>6.4139782001</v>
      </c>
      <c r="I73" s="102">
        <v>2.5560972047</v>
      </c>
    </row>
    <row r="74" spans="1:9" ht="15">
      <c r="A74" s="99">
        <v>1996</v>
      </c>
      <c r="B74" s="53">
        <v>9</v>
      </c>
      <c r="C74" s="92">
        <v>108692</v>
      </c>
      <c r="D74" s="102">
        <v>7.5700143525</v>
      </c>
      <c r="E74" s="102">
        <v>14.459205829</v>
      </c>
      <c r="F74" s="102">
        <v>30.513745262</v>
      </c>
      <c r="G74" s="102">
        <v>38.107680418</v>
      </c>
      <c r="H74" s="102">
        <v>6.6647039341</v>
      </c>
      <c r="I74" s="102">
        <v>2.6846502042</v>
      </c>
    </row>
    <row r="75" spans="1:9" ht="15">
      <c r="A75" s="99">
        <v>1996</v>
      </c>
      <c r="B75" s="53">
        <v>10</v>
      </c>
      <c r="C75" s="92">
        <v>108721</v>
      </c>
      <c r="D75" s="102">
        <v>7.6673319782</v>
      </c>
      <c r="E75" s="102">
        <v>14.696332815</v>
      </c>
      <c r="F75" s="102">
        <v>30.749349252</v>
      </c>
      <c r="G75" s="102">
        <v>37.770991805</v>
      </c>
      <c r="H75" s="102">
        <v>6.5267979507</v>
      </c>
      <c r="I75" s="102">
        <v>2.5891961994</v>
      </c>
    </row>
    <row r="76" spans="1:9" ht="15">
      <c r="A76" s="99">
        <v>1996</v>
      </c>
      <c r="B76" s="53">
        <v>11</v>
      </c>
      <c r="C76" s="92">
        <v>108237</v>
      </c>
      <c r="D76" s="102">
        <v>7.4456978667</v>
      </c>
      <c r="E76" s="102">
        <v>13.90744385</v>
      </c>
      <c r="F76" s="102">
        <v>29.869637924</v>
      </c>
      <c r="G76" s="102">
        <v>38.662379778</v>
      </c>
      <c r="H76" s="102">
        <v>7.1713000176</v>
      </c>
      <c r="I76" s="102">
        <v>2.9435405638</v>
      </c>
    </row>
    <row r="77" spans="1:9" ht="15">
      <c r="A77" s="99">
        <v>1996</v>
      </c>
      <c r="B77" s="53">
        <v>12</v>
      </c>
      <c r="C77" s="92">
        <v>106754</v>
      </c>
      <c r="D77" s="102">
        <v>7.0198774753</v>
      </c>
      <c r="E77" s="102">
        <v>13.448676396</v>
      </c>
      <c r="F77" s="102">
        <v>28.851377934</v>
      </c>
      <c r="G77" s="102">
        <v>39.280026978</v>
      </c>
      <c r="H77" s="102">
        <v>8.0811960208</v>
      </c>
      <c r="I77" s="102">
        <v>3.3188451955</v>
      </c>
    </row>
    <row r="78" spans="1:9" ht="15">
      <c r="A78" s="99">
        <v>1997</v>
      </c>
      <c r="B78" s="53">
        <v>1</v>
      </c>
      <c r="C78" s="92">
        <v>122511</v>
      </c>
      <c r="D78" s="102">
        <v>7.664617871</v>
      </c>
      <c r="E78" s="102">
        <v>13.899160075</v>
      </c>
      <c r="F78" s="102">
        <v>29.327978712</v>
      </c>
      <c r="G78" s="102">
        <v>37.666005502</v>
      </c>
      <c r="H78" s="102">
        <v>7.939695211</v>
      </c>
      <c r="I78" s="102">
        <v>3.5025426288</v>
      </c>
    </row>
    <row r="79" spans="1:9" ht="15">
      <c r="A79" s="99">
        <v>1997</v>
      </c>
      <c r="B79" s="53">
        <v>2</v>
      </c>
      <c r="C79" s="92">
        <v>120665</v>
      </c>
      <c r="D79" s="102">
        <v>7.138772635</v>
      </c>
      <c r="E79" s="102">
        <v>13.749637426</v>
      </c>
      <c r="F79" s="102">
        <v>28.661169353</v>
      </c>
      <c r="G79" s="102">
        <v>38.569593503</v>
      </c>
      <c r="H79" s="102">
        <v>8.3669663946</v>
      </c>
      <c r="I79" s="102">
        <v>3.5138606887</v>
      </c>
    </row>
    <row r="80" spans="1:9" ht="15">
      <c r="A80" s="99">
        <v>1997</v>
      </c>
      <c r="B80" s="53">
        <v>3</v>
      </c>
      <c r="C80" s="92">
        <v>120367</v>
      </c>
      <c r="D80" s="102">
        <v>6.7119725506</v>
      </c>
      <c r="E80" s="102">
        <v>13.058396404</v>
      </c>
      <c r="F80" s="102">
        <v>28.650709912</v>
      </c>
      <c r="G80" s="102">
        <v>39.335532164</v>
      </c>
      <c r="H80" s="102">
        <v>8.7025513637</v>
      </c>
      <c r="I80" s="102">
        <v>3.540837605</v>
      </c>
    </row>
    <row r="81" spans="1:9" ht="15">
      <c r="A81" s="99">
        <v>1997</v>
      </c>
      <c r="B81" s="53">
        <v>4</v>
      </c>
      <c r="C81" s="92">
        <v>119702</v>
      </c>
      <c r="D81" s="102">
        <v>6.5671417353</v>
      </c>
      <c r="E81" s="102">
        <v>12.658100951</v>
      </c>
      <c r="F81" s="102">
        <v>28.509966417</v>
      </c>
      <c r="G81" s="102">
        <v>40.101251441</v>
      </c>
      <c r="H81" s="102">
        <v>8.7149755225</v>
      </c>
      <c r="I81" s="102">
        <v>3.4485639338</v>
      </c>
    </row>
    <row r="82" spans="1:9" ht="15">
      <c r="A82" s="99">
        <v>1997</v>
      </c>
      <c r="B82" s="53">
        <v>5</v>
      </c>
      <c r="C82" s="92">
        <v>118908</v>
      </c>
      <c r="D82" s="102">
        <v>6.3006694251</v>
      </c>
      <c r="E82" s="102">
        <v>12.518081206</v>
      </c>
      <c r="F82" s="102">
        <v>28.336192687</v>
      </c>
      <c r="G82" s="102">
        <v>40.801291755</v>
      </c>
      <c r="H82" s="102">
        <v>8.811854543</v>
      </c>
      <c r="I82" s="102">
        <v>3.2319103845</v>
      </c>
    </row>
    <row r="83" spans="1:9" ht="15">
      <c r="A83" s="99">
        <v>1997</v>
      </c>
      <c r="B83" s="53">
        <v>6</v>
      </c>
      <c r="C83" s="92">
        <v>114729</v>
      </c>
      <c r="D83" s="102">
        <v>6.0900033993</v>
      </c>
      <c r="E83" s="102">
        <v>12.431904749</v>
      </c>
      <c r="F83" s="102">
        <v>28.902892904</v>
      </c>
      <c r="G83" s="102">
        <v>41.434162243</v>
      </c>
      <c r="H83" s="102">
        <v>8.2490041751</v>
      </c>
      <c r="I83" s="102">
        <v>2.8920325288</v>
      </c>
    </row>
    <row r="84" spans="1:9" ht="15">
      <c r="A84" s="99">
        <v>1997</v>
      </c>
      <c r="B84" s="53">
        <v>7</v>
      </c>
      <c r="C84" s="92">
        <v>117520</v>
      </c>
      <c r="D84" s="102">
        <v>6.3248808713</v>
      </c>
      <c r="E84" s="102">
        <v>12.996085773</v>
      </c>
      <c r="F84" s="102">
        <v>29.804288632</v>
      </c>
      <c r="G84" s="102">
        <v>40.981960517</v>
      </c>
      <c r="H84" s="102">
        <v>7.4395847515</v>
      </c>
      <c r="I84" s="102">
        <v>2.4531994554</v>
      </c>
    </row>
    <row r="85" spans="1:9" ht="15">
      <c r="A85" s="99">
        <v>1997</v>
      </c>
      <c r="B85" s="53">
        <v>8</v>
      </c>
      <c r="C85" s="92">
        <v>116475</v>
      </c>
      <c r="D85" s="102">
        <v>6.204764971</v>
      </c>
      <c r="E85" s="102">
        <v>12.999356085</v>
      </c>
      <c r="F85" s="102">
        <v>30.01931745</v>
      </c>
      <c r="G85" s="102">
        <v>41.298132646</v>
      </c>
      <c r="H85" s="102">
        <v>7.2994204765</v>
      </c>
      <c r="I85" s="102">
        <v>2.1790083709</v>
      </c>
    </row>
    <row r="86" spans="1:9" ht="15">
      <c r="A86" s="99">
        <v>1997</v>
      </c>
      <c r="B86" s="53">
        <v>9</v>
      </c>
      <c r="C86" s="92">
        <v>116234</v>
      </c>
      <c r="D86" s="102">
        <v>6.4576629902</v>
      </c>
      <c r="E86" s="102">
        <v>13.530464408</v>
      </c>
      <c r="F86" s="102">
        <v>30.956518747</v>
      </c>
      <c r="G86" s="102">
        <v>40.856375931</v>
      </c>
      <c r="H86" s="102">
        <v>6.6744670234</v>
      </c>
      <c r="I86" s="102">
        <v>1.5245109004</v>
      </c>
    </row>
    <row r="87" spans="1:9" ht="15">
      <c r="A87" s="99">
        <v>1997</v>
      </c>
      <c r="B87" s="53">
        <v>10</v>
      </c>
      <c r="C87" s="92">
        <v>115507</v>
      </c>
      <c r="D87" s="102">
        <v>6.4480940549</v>
      </c>
      <c r="E87" s="102">
        <v>13.508272226</v>
      </c>
      <c r="F87" s="102">
        <v>30.237994234</v>
      </c>
      <c r="G87" s="102">
        <v>41.291869757</v>
      </c>
      <c r="H87" s="102">
        <v>7.0108305124</v>
      </c>
      <c r="I87" s="102">
        <v>1.5029392158</v>
      </c>
    </row>
    <row r="88" spans="1:9" ht="15">
      <c r="A88" s="99">
        <v>1997</v>
      </c>
      <c r="B88" s="53">
        <v>11</v>
      </c>
      <c r="C88" s="92">
        <v>113339</v>
      </c>
      <c r="D88" s="102">
        <v>6.5229091487</v>
      </c>
      <c r="E88" s="102">
        <v>13.721666858</v>
      </c>
      <c r="F88" s="102">
        <v>30.686700959</v>
      </c>
      <c r="G88" s="102">
        <v>39.893593556</v>
      </c>
      <c r="H88" s="102">
        <v>7.5172711953</v>
      </c>
      <c r="I88" s="102">
        <v>1.6578582836</v>
      </c>
    </row>
    <row r="89" spans="1:9" ht="15">
      <c r="A89" s="99">
        <v>1997</v>
      </c>
      <c r="B89" s="53">
        <v>12</v>
      </c>
      <c r="C89" s="92">
        <v>112449</v>
      </c>
      <c r="D89" s="102">
        <v>6.5069498173</v>
      </c>
      <c r="E89" s="102">
        <v>13.189090165</v>
      </c>
      <c r="F89" s="102">
        <v>29.862426522</v>
      </c>
      <c r="G89" s="102">
        <v>40.478794831</v>
      </c>
      <c r="H89" s="102">
        <v>8.1601437096</v>
      </c>
      <c r="I89" s="102">
        <v>1.8025949542</v>
      </c>
    </row>
    <row r="90" spans="1:9" ht="15">
      <c r="A90" s="99">
        <v>1998</v>
      </c>
      <c r="B90" s="53">
        <v>1</v>
      </c>
      <c r="C90" s="92">
        <v>127268</v>
      </c>
      <c r="D90" s="102">
        <v>7.3074142754</v>
      </c>
      <c r="E90" s="102">
        <v>14.023949461</v>
      </c>
      <c r="F90" s="102">
        <v>30.278624635</v>
      </c>
      <c r="G90" s="102">
        <v>39.030235409</v>
      </c>
      <c r="H90" s="102">
        <v>7.4189898482</v>
      </c>
      <c r="I90" s="102">
        <v>1.9407863721</v>
      </c>
    </row>
    <row r="91" spans="1:9" ht="15">
      <c r="A91" s="99">
        <v>1998</v>
      </c>
      <c r="B91" s="53">
        <v>2</v>
      </c>
      <c r="C91" s="92">
        <v>125587</v>
      </c>
      <c r="D91" s="102">
        <v>6.9959470327</v>
      </c>
      <c r="E91" s="102">
        <v>13.749830795</v>
      </c>
      <c r="F91" s="102">
        <v>30.292944333</v>
      </c>
      <c r="G91" s="102">
        <v>39.723856769</v>
      </c>
      <c r="H91" s="102">
        <v>7.5859762555</v>
      </c>
      <c r="I91" s="102">
        <v>1.6514448151</v>
      </c>
    </row>
    <row r="92" spans="1:9" ht="15">
      <c r="A92" s="99">
        <v>1998</v>
      </c>
      <c r="B92" s="53">
        <v>3</v>
      </c>
      <c r="C92" s="92">
        <v>127179</v>
      </c>
      <c r="D92" s="102">
        <v>6.7078684374</v>
      </c>
      <c r="E92" s="102">
        <v>13.662632982</v>
      </c>
      <c r="F92" s="102">
        <v>30.160639728</v>
      </c>
      <c r="G92" s="102">
        <v>39.339041823</v>
      </c>
      <c r="H92" s="102">
        <v>8.0178331328</v>
      </c>
      <c r="I92" s="102">
        <v>2.1119838967</v>
      </c>
    </row>
    <row r="93" spans="1:9" ht="15">
      <c r="A93" s="99">
        <v>1998</v>
      </c>
      <c r="B93" s="53">
        <v>4</v>
      </c>
      <c r="C93" s="92">
        <v>127902</v>
      </c>
      <c r="D93" s="102">
        <v>6.3642476271</v>
      </c>
      <c r="E93" s="102">
        <v>12.931775891</v>
      </c>
      <c r="F93" s="102">
        <v>29.198136073</v>
      </c>
      <c r="G93" s="102">
        <v>39.152632484</v>
      </c>
      <c r="H93" s="102">
        <v>9.3806195368</v>
      </c>
      <c r="I93" s="102">
        <v>2.972588388</v>
      </c>
    </row>
    <row r="94" spans="1:9" ht="15">
      <c r="A94" s="99">
        <v>1998</v>
      </c>
      <c r="B94" s="53">
        <v>5</v>
      </c>
      <c r="C94" s="92">
        <v>127620</v>
      </c>
      <c r="D94" s="102">
        <v>6.0586115029</v>
      </c>
      <c r="E94" s="102">
        <v>12.013007366</v>
      </c>
      <c r="F94" s="102">
        <v>27.580316565</v>
      </c>
      <c r="G94" s="102">
        <v>39.454630936</v>
      </c>
      <c r="H94" s="102">
        <v>10.827456512</v>
      </c>
      <c r="I94" s="102">
        <v>4.0659771196</v>
      </c>
    </row>
    <row r="95" spans="1:9" ht="15">
      <c r="A95" s="99">
        <v>1998</v>
      </c>
      <c r="B95" s="53">
        <v>6</v>
      </c>
      <c r="C95" s="92">
        <v>127807</v>
      </c>
      <c r="D95" s="102">
        <v>5.9378594287</v>
      </c>
      <c r="E95" s="102">
        <v>11.584654988</v>
      </c>
      <c r="F95" s="102">
        <v>26.914018794</v>
      </c>
      <c r="G95" s="102">
        <v>38.918056132</v>
      </c>
      <c r="H95" s="102">
        <v>11.757571964</v>
      </c>
      <c r="I95" s="102">
        <v>4.8878386943</v>
      </c>
    </row>
    <row r="96" spans="1:9" ht="15">
      <c r="A96" s="99">
        <v>1998</v>
      </c>
      <c r="B96" s="53">
        <v>7</v>
      </c>
      <c r="C96" s="92">
        <v>127961</v>
      </c>
      <c r="D96" s="102">
        <v>5.786919452</v>
      </c>
      <c r="E96" s="102">
        <v>11.297192113</v>
      </c>
      <c r="F96" s="102">
        <v>26.160314471</v>
      </c>
      <c r="G96" s="102">
        <v>38.403888685</v>
      </c>
      <c r="H96" s="102">
        <v>12.678081603</v>
      </c>
      <c r="I96" s="102">
        <v>5.6736036761</v>
      </c>
    </row>
    <row r="97" spans="1:9" ht="15">
      <c r="A97" s="99">
        <v>1998</v>
      </c>
      <c r="B97" s="53">
        <v>8</v>
      </c>
      <c r="C97" s="92">
        <v>127248</v>
      </c>
      <c r="D97" s="102">
        <v>5.4672764994</v>
      </c>
      <c r="E97" s="102">
        <v>10.862253238</v>
      </c>
      <c r="F97" s="102">
        <v>25.166603797</v>
      </c>
      <c r="G97" s="102">
        <v>38.686659122</v>
      </c>
      <c r="H97" s="102">
        <v>13.689016723</v>
      </c>
      <c r="I97" s="102">
        <v>6.1281906199</v>
      </c>
    </row>
    <row r="98" spans="1:9" ht="15">
      <c r="A98" s="99">
        <v>1998</v>
      </c>
      <c r="B98" s="53">
        <v>9</v>
      </c>
      <c r="C98" s="92">
        <v>126289</v>
      </c>
      <c r="D98" s="102">
        <v>5.3765569448</v>
      </c>
      <c r="E98" s="102">
        <v>10.65334273</v>
      </c>
      <c r="F98" s="102">
        <v>24.786006699</v>
      </c>
      <c r="G98" s="102">
        <v>38.255113272</v>
      </c>
      <c r="H98" s="102">
        <v>14.317161431</v>
      </c>
      <c r="I98" s="102">
        <v>6.6118189233</v>
      </c>
    </row>
    <row r="99" spans="1:9" ht="15">
      <c r="A99" s="99">
        <v>1998</v>
      </c>
      <c r="B99" s="53">
        <v>10</v>
      </c>
      <c r="C99" s="92">
        <v>125913</v>
      </c>
      <c r="D99" s="102">
        <v>5.3473430067</v>
      </c>
      <c r="E99" s="102">
        <v>10.484223234</v>
      </c>
      <c r="F99" s="102">
        <v>24.14921414</v>
      </c>
      <c r="G99" s="102">
        <v>38.027844623</v>
      </c>
      <c r="H99" s="102">
        <v>14.969860142</v>
      </c>
      <c r="I99" s="102">
        <v>7.0215148555</v>
      </c>
    </row>
    <row r="100" spans="1:9" ht="15">
      <c r="A100" s="99">
        <v>1998</v>
      </c>
      <c r="B100" s="53">
        <v>11</v>
      </c>
      <c r="C100" s="92">
        <v>124317</v>
      </c>
      <c r="D100" s="102">
        <v>5.2358084574</v>
      </c>
      <c r="E100" s="102">
        <v>10.157098386</v>
      </c>
      <c r="F100" s="102">
        <v>23.448924926</v>
      </c>
      <c r="G100" s="102">
        <v>37.541124705</v>
      </c>
      <c r="H100" s="102">
        <v>15.928634056</v>
      </c>
      <c r="I100" s="102">
        <v>7.6884094693</v>
      </c>
    </row>
    <row r="101" spans="1:9" ht="15">
      <c r="A101" s="99">
        <v>1998</v>
      </c>
      <c r="B101" s="53">
        <v>12</v>
      </c>
      <c r="C101" s="92">
        <v>105635</v>
      </c>
      <c r="D101" s="102">
        <v>5.2274340891</v>
      </c>
      <c r="E101" s="102">
        <v>9.9029677664</v>
      </c>
      <c r="F101" s="102">
        <v>23.142897714</v>
      </c>
      <c r="G101" s="102">
        <v>37.149618971</v>
      </c>
      <c r="H101" s="102">
        <v>16.382827661</v>
      </c>
      <c r="I101" s="102">
        <v>8.1942537985</v>
      </c>
    </row>
    <row r="102" spans="1:9" ht="15">
      <c r="A102" s="99">
        <v>1999</v>
      </c>
      <c r="B102" s="53">
        <v>1</v>
      </c>
      <c r="C102" s="92">
        <v>140959</v>
      </c>
      <c r="D102" s="102">
        <v>5.4313665676</v>
      </c>
      <c r="E102" s="102">
        <v>10.141246746</v>
      </c>
      <c r="F102" s="102">
        <v>23.123035776</v>
      </c>
      <c r="G102" s="102">
        <v>36.314814946</v>
      </c>
      <c r="H102" s="102">
        <v>16.362914039</v>
      </c>
      <c r="I102" s="102">
        <v>8.6266219255</v>
      </c>
    </row>
    <row r="103" spans="1:9" ht="15">
      <c r="A103" s="99">
        <v>1999</v>
      </c>
      <c r="B103" s="53">
        <v>2</v>
      </c>
      <c r="C103" s="92">
        <v>139389</v>
      </c>
      <c r="D103" s="102">
        <v>5.1984015955</v>
      </c>
      <c r="E103" s="102">
        <v>9.7769551399</v>
      </c>
      <c r="F103" s="102">
        <v>22.344661343</v>
      </c>
      <c r="G103" s="102">
        <v>35.637675857</v>
      </c>
      <c r="H103" s="102">
        <v>18.096119493</v>
      </c>
      <c r="I103" s="102">
        <v>8.9461865714</v>
      </c>
    </row>
    <row r="104" spans="1:9" ht="15">
      <c r="A104" s="99">
        <v>1999</v>
      </c>
      <c r="B104" s="53">
        <v>3</v>
      </c>
      <c r="C104" s="92">
        <v>138875</v>
      </c>
      <c r="D104" s="102">
        <v>4.9569756976</v>
      </c>
      <c r="E104" s="102">
        <v>9.5791179118</v>
      </c>
      <c r="F104" s="102">
        <v>22.065166517</v>
      </c>
      <c r="G104" s="102">
        <v>35.747254725</v>
      </c>
      <c r="H104" s="102">
        <v>18.254545455</v>
      </c>
      <c r="I104" s="102">
        <v>9.396939694</v>
      </c>
    </row>
    <row r="105" spans="1:9" ht="15">
      <c r="A105" s="99">
        <v>1999</v>
      </c>
      <c r="B105" s="53">
        <v>4</v>
      </c>
      <c r="C105" s="92">
        <v>137798</v>
      </c>
      <c r="D105" s="102">
        <v>4.8012307871</v>
      </c>
      <c r="E105" s="102">
        <v>9.360803495</v>
      </c>
      <c r="F105" s="102">
        <v>21.728907531</v>
      </c>
      <c r="G105" s="102">
        <v>35.107185881</v>
      </c>
      <c r="H105" s="102">
        <v>18.694756092</v>
      </c>
      <c r="I105" s="102">
        <v>10.307116214</v>
      </c>
    </row>
    <row r="106" spans="1:9" ht="15">
      <c r="A106" s="99">
        <v>1999</v>
      </c>
      <c r="B106" s="53">
        <v>5</v>
      </c>
      <c r="C106" s="92">
        <v>137877</v>
      </c>
      <c r="D106" s="102">
        <v>4.5177948461</v>
      </c>
      <c r="E106" s="102">
        <v>8.9942484968</v>
      </c>
      <c r="F106" s="102">
        <v>21.018008805</v>
      </c>
      <c r="G106" s="102">
        <v>35.267666108</v>
      </c>
      <c r="H106" s="102">
        <v>19.473878892</v>
      </c>
      <c r="I106" s="102">
        <v>10.728402852</v>
      </c>
    </row>
    <row r="107" spans="1:9" ht="15">
      <c r="A107" s="99">
        <v>1999</v>
      </c>
      <c r="B107" s="53">
        <v>6</v>
      </c>
      <c r="C107" s="92">
        <v>137568</v>
      </c>
      <c r="D107" s="102">
        <v>4.3520295418</v>
      </c>
      <c r="E107" s="102">
        <v>8.5441381717</v>
      </c>
      <c r="F107" s="102">
        <v>20.200918818</v>
      </c>
      <c r="G107" s="102">
        <v>34.658496162</v>
      </c>
      <c r="H107" s="102">
        <v>20.163846243</v>
      </c>
      <c r="I107" s="102">
        <v>12.080571063</v>
      </c>
    </row>
    <row r="108" spans="1:9" ht="15">
      <c r="A108" s="99">
        <v>1999</v>
      </c>
      <c r="B108" s="53">
        <v>7</v>
      </c>
      <c r="C108" s="92">
        <v>137369</v>
      </c>
      <c r="D108" s="102">
        <v>4.2018213716</v>
      </c>
      <c r="E108" s="102">
        <v>8.1262875904</v>
      </c>
      <c r="F108" s="102">
        <v>19.504400556</v>
      </c>
      <c r="G108" s="102">
        <v>34.630811901</v>
      </c>
      <c r="H108" s="102">
        <v>20.889720388</v>
      </c>
      <c r="I108" s="102">
        <v>12.646958193</v>
      </c>
    </row>
    <row r="109" spans="1:9" ht="15">
      <c r="A109" s="99">
        <v>1999</v>
      </c>
      <c r="B109" s="53">
        <v>8</v>
      </c>
      <c r="C109" s="92">
        <v>137166</v>
      </c>
      <c r="D109" s="102">
        <v>4.616304332</v>
      </c>
      <c r="E109" s="102">
        <v>8.2039280871</v>
      </c>
      <c r="F109" s="102">
        <v>19.706049604</v>
      </c>
      <c r="G109" s="102">
        <v>34.746948952</v>
      </c>
      <c r="H109" s="102">
        <v>20.790137498</v>
      </c>
      <c r="I109" s="102">
        <v>11.936631527</v>
      </c>
    </row>
    <row r="110" spans="1:9" ht="15">
      <c r="A110" s="99">
        <v>1999</v>
      </c>
      <c r="B110" s="53">
        <v>9</v>
      </c>
      <c r="C110" s="92">
        <v>136435</v>
      </c>
      <c r="D110" s="102">
        <v>4.4372778246</v>
      </c>
      <c r="E110" s="102">
        <v>7.8279033972</v>
      </c>
      <c r="F110" s="102">
        <v>18.809689596</v>
      </c>
      <c r="G110" s="102">
        <v>34.027925386</v>
      </c>
      <c r="H110" s="102">
        <v>21.482757357</v>
      </c>
      <c r="I110" s="102">
        <v>13.41444644</v>
      </c>
    </row>
    <row r="111" spans="1:9" ht="15">
      <c r="A111" s="99">
        <v>1999</v>
      </c>
      <c r="B111" s="53">
        <v>10</v>
      </c>
      <c r="C111" s="92">
        <v>135760</v>
      </c>
      <c r="D111" s="102">
        <v>4.1617560401</v>
      </c>
      <c r="E111" s="102">
        <v>8.0892751915</v>
      </c>
      <c r="F111" s="102">
        <v>19.566882734</v>
      </c>
      <c r="G111" s="102">
        <v>34.225103123</v>
      </c>
      <c r="H111" s="102">
        <v>21.062905127</v>
      </c>
      <c r="I111" s="102">
        <v>12.894077784</v>
      </c>
    </row>
    <row r="112" spans="1:9" ht="15">
      <c r="A112" s="99">
        <v>1999</v>
      </c>
      <c r="B112" s="53">
        <v>11</v>
      </c>
      <c r="C112" s="92">
        <v>134805</v>
      </c>
      <c r="D112" s="102">
        <v>4.1341196543</v>
      </c>
      <c r="E112" s="102">
        <v>8.1354549164</v>
      </c>
      <c r="F112" s="102">
        <v>19.853121175</v>
      </c>
      <c r="G112" s="102">
        <v>34.508363933</v>
      </c>
      <c r="H112" s="102">
        <v>20.905010942</v>
      </c>
      <c r="I112" s="102">
        <v>12.463929379</v>
      </c>
    </row>
    <row r="113" spans="1:9" ht="15">
      <c r="A113" s="99">
        <v>1999</v>
      </c>
      <c r="B113" s="53">
        <v>12</v>
      </c>
      <c r="C113" s="92">
        <v>134033</v>
      </c>
      <c r="D113" s="102">
        <v>4.109435736</v>
      </c>
      <c r="E113" s="102">
        <v>8.0987517999</v>
      </c>
      <c r="F113" s="102">
        <v>19.743645222</v>
      </c>
      <c r="G113" s="102">
        <v>34.036394022</v>
      </c>
      <c r="H113" s="102">
        <v>21.267150627</v>
      </c>
      <c r="I113" s="102">
        <v>12.744622593</v>
      </c>
    </row>
    <row r="114" spans="1:9" ht="15">
      <c r="A114" s="99">
        <v>2000</v>
      </c>
      <c r="B114" s="53">
        <v>1</v>
      </c>
      <c r="C114" s="92">
        <v>146935</v>
      </c>
      <c r="D114" s="102">
        <v>4.7306632184</v>
      </c>
      <c r="E114" s="102">
        <v>8.8481301256</v>
      </c>
      <c r="F114" s="102">
        <v>20.527444108</v>
      </c>
      <c r="G114" s="102">
        <v>34.371660939</v>
      </c>
      <c r="H114" s="102">
        <v>20.085752203</v>
      </c>
      <c r="I114" s="102">
        <v>11.436349406</v>
      </c>
    </row>
    <row r="115" spans="1:9" ht="15">
      <c r="A115" s="99">
        <v>2000</v>
      </c>
      <c r="B115" s="53">
        <v>2</v>
      </c>
      <c r="C115" s="92">
        <v>145159</v>
      </c>
      <c r="D115" s="102">
        <v>4.7086298473</v>
      </c>
      <c r="E115" s="102">
        <v>8.6698034569</v>
      </c>
      <c r="F115" s="102">
        <v>20.718660228</v>
      </c>
      <c r="G115" s="102">
        <v>35.017463609</v>
      </c>
      <c r="H115" s="102">
        <v>20.124828636</v>
      </c>
      <c r="I115" s="102">
        <v>10.760614223</v>
      </c>
    </row>
    <row r="116" spans="1:9" ht="15">
      <c r="A116" s="99">
        <v>2000</v>
      </c>
      <c r="B116" s="53">
        <v>3</v>
      </c>
      <c r="C116" s="92">
        <v>144563</v>
      </c>
      <c r="D116" s="102">
        <v>4.1144691242</v>
      </c>
      <c r="E116" s="102">
        <v>8.1867421124</v>
      </c>
      <c r="F116" s="102">
        <v>19.823191273</v>
      </c>
      <c r="G116" s="102">
        <v>35.489717286</v>
      </c>
      <c r="H116" s="102">
        <v>21.10567711</v>
      </c>
      <c r="I116" s="102">
        <v>11.280203095</v>
      </c>
    </row>
    <row r="117" spans="1:9" ht="15">
      <c r="A117" s="99">
        <v>2000</v>
      </c>
      <c r="B117" s="53">
        <v>4</v>
      </c>
      <c r="C117" s="92">
        <v>143073</v>
      </c>
      <c r="D117" s="102">
        <v>3.8987090506</v>
      </c>
      <c r="E117" s="102">
        <v>7.7505888602</v>
      </c>
      <c r="F117" s="102">
        <v>19.035038057</v>
      </c>
      <c r="G117" s="102">
        <v>35.527318222</v>
      </c>
      <c r="H117" s="102">
        <v>21.739950934</v>
      </c>
      <c r="I117" s="102">
        <v>12.048394875</v>
      </c>
    </row>
    <row r="118" spans="1:9" ht="15">
      <c r="A118" s="99">
        <v>2000</v>
      </c>
      <c r="B118" s="53">
        <v>5</v>
      </c>
      <c r="C118" s="92">
        <v>138878</v>
      </c>
      <c r="D118" s="102">
        <v>3.8825443915</v>
      </c>
      <c r="E118" s="102">
        <v>7.658520428</v>
      </c>
      <c r="F118" s="102">
        <v>19.00228978</v>
      </c>
      <c r="G118" s="102">
        <v>35.409496104</v>
      </c>
      <c r="H118" s="102">
        <v>21.776667291</v>
      </c>
      <c r="I118" s="102">
        <v>12.270482006</v>
      </c>
    </row>
    <row r="119" spans="1:9" ht="15">
      <c r="A119" s="99">
        <v>2000</v>
      </c>
      <c r="B119" s="53">
        <v>6</v>
      </c>
      <c r="C119" s="92">
        <v>143270</v>
      </c>
      <c r="D119" s="102">
        <v>4.0008375794</v>
      </c>
      <c r="E119" s="102">
        <v>7.7036364905</v>
      </c>
      <c r="F119" s="102">
        <v>19.251064424</v>
      </c>
      <c r="G119" s="102">
        <v>35.398199204</v>
      </c>
      <c r="H119" s="102">
        <v>21.550917847</v>
      </c>
      <c r="I119" s="102">
        <v>12.095344455</v>
      </c>
    </row>
    <row r="120" spans="1:9" ht="15">
      <c r="A120" s="99">
        <v>2000</v>
      </c>
      <c r="B120" s="53">
        <v>7</v>
      </c>
      <c r="C120" s="92">
        <v>142584</v>
      </c>
      <c r="D120" s="102">
        <v>3.8938450317</v>
      </c>
      <c r="E120" s="102">
        <v>7.4559557875</v>
      </c>
      <c r="F120" s="102">
        <v>18.734219828</v>
      </c>
      <c r="G120" s="102">
        <v>35.687734949</v>
      </c>
      <c r="H120" s="102">
        <v>21.885344779</v>
      </c>
      <c r="I120" s="102">
        <v>12.342899624</v>
      </c>
    </row>
    <row r="121" spans="1:9" ht="15">
      <c r="A121" s="99">
        <v>2000</v>
      </c>
      <c r="B121" s="53">
        <v>8</v>
      </c>
      <c r="C121" s="92">
        <v>141938</v>
      </c>
      <c r="D121" s="102">
        <v>3.714297792</v>
      </c>
      <c r="E121" s="102">
        <v>7.3454606941</v>
      </c>
      <c r="F121" s="102">
        <v>18.491172202</v>
      </c>
      <c r="G121" s="102">
        <v>35.883272978</v>
      </c>
      <c r="H121" s="102">
        <v>22.140652961</v>
      </c>
      <c r="I121" s="102">
        <v>12.425143372</v>
      </c>
    </row>
    <row r="122" spans="1:9" ht="15">
      <c r="A122" s="99">
        <v>2000</v>
      </c>
      <c r="B122" s="53">
        <v>9</v>
      </c>
      <c r="C122" s="92">
        <v>141316</v>
      </c>
      <c r="D122" s="102">
        <v>3.7886721956</v>
      </c>
      <c r="E122" s="102">
        <v>7.1187975884</v>
      </c>
      <c r="F122" s="102">
        <v>17.983101701</v>
      </c>
      <c r="G122" s="102">
        <v>35.541623029</v>
      </c>
      <c r="H122" s="102">
        <v>22.547340712</v>
      </c>
      <c r="I122" s="102">
        <v>13.020464774</v>
      </c>
    </row>
    <row r="123" spans="1:9" ht="15">
      <c r="A123" s="99">
        <v>2000</v>
      </c>
      <c r="B123" s="53">
        <v>10</v>
      </c>
      <c r="C123" s="92">
        <v>140724</v>
      </c>
      <c r="D123" s="102">
        <v>3.733549359</v>
      </c>
      <c r="E123" s="102">
        <v>6.9419573065</v>
      </c>
      <c r="F123" s="102">
        <v>17.822830505</v>
      </c>
      <c r="G123" s="102">
        <v>35.803416617</v>
      </c>
      <c r="H123" s="102">
        <v>23.02308064</v>
      </c>
      <c r="I123" s="102">
        <v>12.675165572</v>
      </c>
    </row>
    <row r="124" spans="1:9" ht="15">
      <c r="A124" s="99">
        <v>2000</v>
      </c>
      <c r="B124" s="53">
        <v>11</v>
      </c>
      <c r="C124" s="92">
        <v>139448</v>
      </c>
      <c r="D124" s="102">
        <v>3.5375193621</v>
      </c>
      <c r="E124" s="102">
        <v>6.5235786817</v>
      </c>
      <c r="F124" s="102">
        <v>17.212150766</v>
      </c>
      <c r="G124" s="102">
        <v>34.805088635</v>
      </c>
      <c r="H124" s="102">
        <v>23.704176467</v>
      </c>
      <c r="I124" s="102">
        <v>14.217486088</v>
      </c>
    </row>
    <row r="125" spans="1:9" ht="15">
      <c r="A125" s="99">
        <v>2000</v>
      </c>
      <c r="B125" s="53">
        <v>12</v>
      </c>
      <c r="C125" s="92">
        <v>137565</v>
      </c>
      <c r="D125" s="102">
        <v>3.4209282884</v>
      </c>
      <c r="E125" s="102">
        <v>6.9617998764</v>
      </c>
      <c r="F125" s="102">
        <v>17.804674154</v>
      </c>
      <c r="G125" s="102">
        <v>35.458147058</v>
      </c>
      <c r="H125" s="102">
        <v>22.825573365</v>
      </c>
      <c r="I125" s="102">
        <v>13.528877258</v>
      </c>
    </row>
    <row r="126" spans="1:9" ht="15">
      <c r="A126" s="99">
        <v>2001</v>
      </c>
      <c r="B126" s="53">
        <v>1</v>
      </c>
      <c r="C126" s="92">
        <v>151553</v>
      </c>
      <c r="D126" s="102">
        <v>3.8455193893</v>
      </c>
      <c r="E126" s="102">
        <v>7.3795965768</v>
      </c>
      <c r="F126" s="102">
        <v>18.018778909</v>
      </c>
      <c r="G126" s="102">
        <v>35.027350168</v>
      </c>
      <c r="H126" s="102">
        <v>22.739899573</v>
      </c>
      <c r="I126" s="102">
        <v>12.988855384</v>
      </c>
    </row>
    <row r="127" spans="1:9" ht="15">
      <c r="A127" s="99">
        <v>2001</v>
      </c>
      <c r="B127" s="53">
        <v>2</v>
      </c>
      <c r="C127" s="92">
        <v>151026</v>
      </c>
      <c r="D127" s="102">
        <v>3.4934382159</v>
      </c>
      <c r="E127" s="102">
        <v>6.9882007072</v>
      </c>
      <c r="F127" s="102">
        <v>18.152503542</v>
      </c>
      <c r="G127" s="102">
        <v>35.324381232</v>
      </c>
      <c r="H127" s="102">
        <v>22.745090249</v>
      </c>
      <c r="I127" s="102">
        <v>13.296386053</v>
      </c>
    </row>
    <row r="128" spans="1:9" ht="15">
      <c r="A128" s="99">
        <v>2001</v>
      </c>
      <c r="B128" s="53">
        <v>3</v>
      </c>
      <c r="C128" s="92">
        <v>150150</v>
      </c>
      <c r="D128" s="102">
        <v>3.3892773893</v>
      </c>
      <c r="E128" s="102">
        <v>6.7479187479</v>
      </c>
      <c r="F128" s="102">
        <v>17.711621712</v>
      </c>
      <c r="G128" s="102">
        <v>35.547119547</v>
      </c>
      <c r="H128" s="102">
        <v>23.450549451</v>
      </c>
      <c r="I128" s="102">
        <v>13.153513154</v>
      </c>
    </row>
    <row r="129" spans="1:9" ht="15">
      <c r="A129" s="99">
        <v>2001</v>
      </c>
      <c r="B129" s="53">
        <v>4</v>
      </c>
      <c r="C129" s="92">
        <v>149551</v>
      </c>
      <c r="D129" s="102">
        <v>3.2684502277</v>
      </c>
      <c r="E129" s="102">
        <v>6.8779212443</v>
      </c>
      <c r="F129" s="102">
        <v>17.83137525</v>
      </c>
      <c r="G129" s="102">
        <v>36.217745117</v>
      </c>
      <c r="H129" s="102">
        <v>23.075740049</v>
      </c>
      <c r="I129" s="102">
        <v>12.728768113</v>
      </c>
    </row>
    <row r="130" spans="1:9" ht="15">
      <c r="A130" s="99">
        <v>2001</v>
      </c>
      <c r="B130" s="53">
        <v>5</v>
      </c>
      <c r="C130" s="92">
        <v>149641</v>
      </c>
      <c r="D130" s="102">
        <v>3.44290669</v>
      </c>
      <c r="E130" s="102">
        <v>6.8731163251</v>
      </c>
      <c r="F130" s="102">
        <v>18.144759792</v>
      </c>
      <c r="G130" s="102">
        <v>35.728844368</v>
      </c>
      <c r="H130" s="102">
        <v>22.807920289</v>
      </c>
      <c r="I130" s="102">
        <v>13.002452536</v>
      </c>
    </row>
    <row r="131" spans="1:9" ht="15">
      <c r="A131" s="99">
        <v>2001</v>
      </c>
      <c r="B131" s="53">
        <v>6</v>
      </c>
      <c r="C131" s="92">
        <v>149327</v>
      </c>
      <c r="D131" s="102">
        <v>3.4092963764</v>
      </c>
      <c r="E131" s="102">
        <v>7.0777555298</v>
      </c>
      <c r="F131" s="102">
        <v>18.425335003</v>
      </c>
      <c r="G131" s="102">
        <v>36.048403839</v>
      </c>
      <c r="H131" s="102">
        <v>22.376395427</v>
      </c>
      <c r="I131" s="102">
        <v>12.662813825</v>
      </c>
    </row>
    <row r="132" spans="1:9" ht="15">
      <c r="A132" s="99">
        <v>2001</v>
      </c>
      <c r="B132" s="53">
        <v>7</v>
      </c>
      <c r="C132" s="92">
        <v>150510</v>
      </c>
      <c r="D132" s="102">
        <v>3.4881403229</v>
      </c>
      <c r="E132" s="102">
        <v>7.1177994818</v>
      </c>
      <c r="F132" s="102">
        <v>18.265231546</v>
      </c>
      <c r="G132" s="102">
        <v>36.014882732</v>
      </c>
      <c r="H132" s="102">
        <v>22.45764401</v>
      </c>
      <c r="I132" s="102">
        <v>12.656301907</v>
      </c>
    </row>
    <row r="133" spans="1:9" ht="15">
      <c r="A133" s="99">
        <v>2001</v>
      </c>
      <c r="B133" s="53">
        <v>8</v>
      </c>
      <c r="C133" s="92">
        <v>149796</v>
      </c>
      <c r="D133" s="102">
        <v>3.1489492376</v>
      </c>
      <c r="E133" s="102">
        <v>6.5395604689</v>
      </c>
      <c r="F133" s="102">
        <v>17.281502844</v>
      </c>
      <c r="G133" s="102">
        <v>35.737269353</v>
      </c>
      <c r="H133" s="102">
        <v>23.760981602</v>
      </c>
      <c r="I133" s="102">
        <v>13.531736495</v>
      </c>
    </row>
    <row r="134" spans="1:9" ht="15">
      <c r="A134" s="99">
        <v>2001</v>
      </c>
      <c r="B134" s="53">
        <v>9</v>
      </c>
      <c r="C134" s="92">
        <v>148183</v>
      </c>
      <c r="D134" s="102">
        <v>3.1008955143</v>
      </c>
      <c r="E134" s="102">
        <v>6.3293360237</v>
      </c>
      <c r="F134" s="102">
        <v>16.564653165</v>
      </c>
      <c r="G134" s="102">
        <v>35.336037197</v>
      </c>
      <c r="H134" s="102">
        <v>24.579067774</v>
      </c>
      <c r="I134" s="102">
        <v>14.090010325</v>
      </c>
    </row>
    <row r="135" spans="1:9" ht="15">
      <c r="A135" s="99">
        <v>2001</v>
      </c>
      <c r="B135" s="53">
        <v>10</v>
      </c>
      <c r="C135" s="92">
        <v>148365</v>
      </c>
      <c r="D135" s="102">
        <v>3.1287702625</v>
      </c>
      <c r="E135" s="102">
        <v>6.621507768</v>
      </c>
      <c r="F135" s="102">
        <v>17.734640919</v>
      </c>
      <c r="G135" s="102">
        <v>36.334041047</v>
      </c>
      <c r="H135" s="102">
        <v>23.128096249</v>
      </c>
      <c r="I135" s="102">
        <v>13.052943754</v>
      </c>
    </row>
    <row r="136" spans="1:9" ht="15">
      <c r="A136" s="99">
        <v>2001</v>
      </c>
      <c r="B136" s="53">
        <v>11</v>
      </c>
      <c r="C136" s="92">
        <v>147370</v>
      </c>
      <c r="D136" s="102">
        <v>2.954468345</v>
      </c>
      <c r="E136" s="102">
        <v>6.3235393906</v>
      </c>
      <c r="F136" s="102">
        <v>17.011603447</v>
      </c>
      <c r="G136" s="102">
        <v>35.492976861</v>
      </c>
      <c r="H136" s="102">
        <v>24.035421049</v>
      </c>
      <c r="I136" s="102">
        <v>14.181990907</v>
      </c>
    </row>
    <row r="137" spans="1:9" ht="15">
      <c r="A137" s="99">
        <v>2001</v>
      </c>
      <c r="B137" s="53">
        <v>12</v>
      </c>
      <c r="C137" s="92">
        <v>145974</v>
      </c>
      <c r="D137" s="102">
        <v>2.8936659953</v>
      </c>
      <c r="E137" s="102">
        <v>6.0353213586</v>
      </c>
      <c r="F137" s="102">
        <v>16.53034102</v>
      </c>
      <c r="G137" s="102">
        <v>35.652924493</v>
      </c>
      <c r="H137" s="102">
        <v>24.618767726</v>
      </c>
      <c r="I137" s="102">
        <v>14.268979407</v>
      </c>
    </row>
    <row r="138" spans="1:9" ht="15">
      <c r="A138" s="107">
        <v>2002</v>
      </c>
      <c r="B138" s="53">
        <v>1</v>
      </c>
      <c r="C138" s="92">
        <v>165982</v>
      </c>
      <c r="D138" s="102">
        <v>3.283488571</v>
      </c>
      <c r="E138" s="102">
        <v>6.6507211625</v>
      </c>
      <c r="F138" s="102">
        <v>17.236808811</v>
      </c>
      <c r="G138" s="102">
        <v>35.261654878</v>
      </c>
      <c r="H138" s="102">
        <v>23.312768854</v>
      </c>
      <c r="I138" s="102">
        <v>14.254557723</v>
      </c>
    </row>
    <row r="139" spans="1:9" ht="15">
      <c r="A139" s="107">
        <v>2002</v>
      </c>
      <c r="B139" s="53">
        <v>2</v>
      </c>
      <c r="C139" s="92">
        <v>164681</v>
      </c>
      <c r="D139" s="102">
        <v>3.2317025036</v>
      </c>
      <c r="E139" s="102">
        <v>6.4798003413</v>
      </c>
      <c r="F139" s="102">
        <v>17.250927551</v>
      </c>
      <c r="G139" s="102">
        <v>35.527474329</v>
      </c>
      <c r="H139" s="102">
        <v>23.34574116</v>
      </c>
      <c r="I139" s="102">
        <v>14.164354115</v>
      </c>
    </row>
    <row r="140" spans="1:9" ht="15">
      <c r="A140" s="107">
        <v>2002</v>
      </c>
      <c r="B140" s="53">
        <v>3</v>
      </c>
      <c r="C140" s="92">
        <v>166884</v>
      </c>
      <c r="D140" s="102">
        <v>3.0104743415</v>
      </c>
      <c r="E140" s="102">
        <v>6.1204189737</v>
      </c>
      <c r="F140" s="102">
        <v>16.603149493</v>
      </c>
      <c r="G140" s="102">
        <v>35.598978931</v>
      </c>
      <c r="H140" s="102">
        <v>24.044246303</v>
      </c>
      <c r="I140" s="102">
        <v>14.622731958</v>
      </c>
    </row>
    <row r="141" spans="1:9" ht="15">
      <c r="A141" s="107">
        <v>2002</v>
      </c>
      <c r="B141" s="53">
        <v>4</v>
      </c>
      <c r="C141" s="92">
        <v>166245</v>
      </c>
      <c r="D141" s="102">
        <v>2.8812896628</v>
      </c>
      <c r="E141" s="102">
        <v>5.8648380402</v>
      </c>
      <c r="F141" s="102">
        <v>16.506962615</v>
      </c>
      <c r="G141" s="102">
        <v>35.85491293</v>
      </c>
      <c r="H141" s="102">
        <v>24.478330175</v>
      </c>
      <c r="I141" s="102">
        <v>14.413666576</v>
      </c>
    </row>
    <row r="142" spans="1:9" ht="15">
      <c r="A142" s="107">
        <v>2002</v>
      </c>
      <c r="B142" s="53">
        <v>5</v>
      </c>
      <c r="C142" s="92">
        <v>165833</v>
      </c>
      <c r="D142" s="102">
        <v>2.8287494045</v>
      </c>
      <c r="E142" s="102">
        <v>5.8703635585</v>
      </c>
      <c r="F142" s="102">
        <v>15.802041813</v>
      </c>
      <c r="G142" s="102">
        <v>35.039467416</v>
      </c>
      <c r="H142" s="102">
        <v>24.656129962</v>
      </c>
      <c r="I142" s="102">
        <v>15.803247846</v>
      </c>
    </row>
    <row r="143" spans="1:9" ht="15">
      <c r="A143" s="107">
        <v>2002</v>
      </c>
      <c r="B143" s="53">
        <v>6</v>
      </c>
      <c r="C143" s="92">
        <v>164920</v>
      </c>
      <c r="D143" s="102">
        <v>2.8650254669</v>
      </c>
      <c r="E143" s="102">
        <v>5.8507154984</v>
      </c>
      <c r="F143" s="102">
        <v>16.149648314</v>
      </c>
      <c r="G143" s="102">
        <v>35.261945186</v>
      </c>
      <c r="H143" s="102">
        <v>24.303904924</v>
      </c>
      <c r="I143" s="102">
        <v>15.568760611</v>
      </c>
    </row>
    <row r="144" spans="1:9" ht="15">
      <c r="A144" s="107">
        <v>2002</v>
      </c>
      <c r="B144" s="53">
        <v>7</v>
      </c>
      <c r="C144" s="92">
        <v>165549</v>
      </c>
      <c r="D144" s="102">
        <v>2.7182284399</v>
      </c>
      <c r="E144" s="102">
        <v>5.8985557146</v>
      </c>
      <c r="F144" s="102">
        <v>16.235072395</v>
      </c>
      <c r="G144" s="102">
        <v>35.396166694</v>
      </c>
      <c r="H144" s="102">
        <v>24.351702517</v>
      </c>
      <c r="I144" s="102">
        <v>15.400274239</v>
      </c>
    </row>
    <row r="145" spans="1:9" ht="15">
      <c r="A145" s="107">
        <v>2002</v>
      </c>
      <c r="B145" s="53">
        <v>8</v>
      </c>
      <c r="C145" s="92">
        <v>165378</v>
      </c>
      <c r="D145" s="102">
        <v>2.7234577755</v>
      </c>
      <c r="E145" s="102">
        <v>5.6367836109</v>
      </c>
      <c r="F145" s="102">
        <v>15.799562215</v>
      </c>
      <c r="G145" s="102">
        <v>34.626129231</v>
      </c>
      <c r="H145" s="102">
        <v>24.903554282</v>
      </c>
      <c r="I145" s="102">
        <v>16.310512886</v>
      </c>
    </row>
    <row r="146" spans="1:9" ht="15">
      <c r="A146" s="107">
        <v>2002</v>
      </c>
      <c r="B146" s="53">
        <v>9</v>
      </c>
      <c r="C146" s="92">
        <v>163891</v>
      </c>
      <c r="D146" s="102">
        <v>2.5870853189</v>
      </c>
      <c r="E146" s="102">
        <v>5.672672691</v>
      </c>
      <c r="F146" s="102">
        <v>15.758644465</v>
      </c>
      <c r="G146" s="102">
        <v>35.31615525</v>
      </c>
      <c r="H146" s="102">
        <v>25.000762702</v>
      </c>
      <c r="I146" s="102">
        <v>15.664679574</v>
      </c>
    </row>
    <row r="147" spans="1:9" ht="15">
      <c r="A147" s="107">
        <v>2002</v>
      </c>
      <c r="B147" s="53">
        <v>10</v>
      </c>
      <c r="C147" s="92">
        <v>163748</v>
      </c>
      <c r="D147" s="102">
        <v>2.5661382124</v>
      </c>
      <c r="E147" s="102">
        <v>5.4901433911</v>
      </c>
      <c r="F147" s="102">
        <v>15.711947627</v>
      </c>
      <c r="G147" s="102">
        <v>35.02882478</v>
      </c>
      <c r="H147" s="102">
        <v>25.04763417</v>
      </c>
      <c r="I147" s="102">
        <v>16.155311821</v>
      </c>
    </row>
    <row r="148" spans="1:9" ht="15">
      <c r="A148" s="107">
        <v>2002</v>
      </c>
      <c r="B148" s="53">
        <v>11</v>
      </c>
      <c r="C148" s="92">
        <v>162966</v>
      </c>
      <c r="D148" s="102">
        <v>2.6085195685</v>
      </c>
      <c r="E148" s="102">
        <v>5.549010223</v>
      </c>
      <c r="F148" s="102">
        <v>15.687321282</v>
      </c>
      <c r="G148" s="102">
        <v>35.200593989</v>
      </c>
      <c r="H148" s="102">
        <v>25.116281924</v>
      </c>
      <c r="I148" s="102">
        <v>15.838273014</v>
      </c>
    </row>
    <row r="149" spans="1:9" ht="15">
      <c r="A149" s="107">
        <v>2002</v>
      </c>
      <c r="B149" s="53">
        <v>12</v>
      </c>
      <c r="C149" s="92">
        <v>162327</v>
      </c>
      <c r="D149" s="102">
        <v>2.5596481177</v>
      </c>
      <c r="E149" s="102">
        <v>5.7667547605</v>
      </c>
      <c r="F149" s="102">
        <v>16.259771942</v>
      </c>
      <c r="G149" s="102">
        <v>35.440191712</v>
      </c>
      <c r="H149" s="102">
        <v>24.551676554</v>
      </c>
      <c r="I149" s="102">
        <v>15.421956914</v>
      </c>
    </row>
    <row r="150" spans="1:9" ht="15">
      <c r="A150" s="107">
        <v>2003</v>
      </c>
      <c r="B150" s="53">
        <v>1</v>
      </c>
      <c r="C150" s="92">
        <v>179149</v>
      </c>
      <c r="D150" s="102">
        <v>2.7965548231</v>
      </c>
      <c r="E150" s="102">
        <v>5.7521951002</v>
      </c>
      <c r="F150" s="102">
        <v>15.693082295</v>
      </c>
      <c r="G150" s="102">
        <v>34.162066213</v>
      </c>
      <c r="H150" s="102">
        <v>24.647639674</v>
      </c>
      <c r="I150" s="102">
        <v>16.948461895</v>
      </c>
    </row>
    <row r="151" spans="1:9" ht="15">
      <c r="A151" s="107">
        <v>2003</v>
      </c>
      <c r="B151" s="53">
        <v>2</v>
      </c>
      <c r="C151" s="92">
        <v>175853</v>
      </c>
      <c r="D151" s="102">
        <v>2.6704122193</v>
      </c>
      <c r="E151" s="102">
        <v>5.5773856573</v>
      </c>
      <c r="F151" s="102">
        <v>15.426521015</v>
      </c>
      <c r="G151" s="102">
        <v>34.644845411</v>
      </c>
      <c r="H151" s="102">
        <v>25.14543397</v>
      </c>
      <c r="I151" s="102">
        <v>16.535401728</v>
      </c>
    </row>
    <row r="152" spans="1:9" ht="15">
      <c r="A152" s="107">
        <v>2003</v>
      </c>
      <c r="B152" s="53">
        <v>3</v>
      </c>
      <c r="C152" s="92">
        <v>176391</v>
      </c>
      <c r="D152" s="102">
        <v>2.4740491295</v>
      </c>
      <c r="E152" s="102">
        <v>5.405037672</v>
      </c>
      <c r="F152" s="102">
        <v>15.127189029</v>
      </c>
      <c r="G152" s="102">
        <v>34.684876213</v>
      </c>
      <c r="H152" s="102">
        <v>25.802903776</v>
      </c>
      <c r="I152" s="102">
        <v>16.505944181</v>
      </c>
    </row>
    <row r="153" spans="1:9" ht="15">
      <c r="A153" s="107">
        <v>2003</v>
      </c>
      <c r="B153" s="53">
        <v>4</v>
      </c>
      <c r="C153" s="92">
        <v>175300</v>
      </c>
      <c r="D153" s="102">
        <v>2.4255561894</v>
      </c>
      <c r="E153" s="102">
        <v>5.2555618939</v>
      </c>
      <c r="F153" s="102">
        <v>14.60867085</v>
      </c>
      <c r="G153" s="102">
        <v>34.53051911</v>
      </c>
      <c r="H153" s="102">
        <v>25.845407872</v>
      </c>
      <c r="I153" s="102">
        <v>17.334284084</v>
      </c>
    </row>
    <row r="154" spans="1:9" ht="15">
      <c r="A154" s="107">
        <v>2003</v>
      </c>
      <c r="B154" s="53">
        <v>5</v>
      </c>
      <c r="C154" s="92">
        <v>175132</v>
      </c>
      <c r="D154" s="102">
        <v>2.3747801658</v>
      </c>
      <c r="E154" s="102">
        <v>5.0407692483</v>
      </c>
      <c r="F154" s="102">
        <v>14.256103967</v>
      </c>
      <c r="G154" s="102">
        <v>34.542516502</v>
      </c>
      <c r="H154" s="102">
        <v>26.044355115</v>
      </c>
      <c r="I154" s="102">
        <v>17.741475002</v>
      </c>
    </row>
    <row r="155" spans="1:9" ht="15">
      <c r="A155" s="107">
        <v>2003</v>
      </c>
      <c r="B155" s="53">
        <v>6</v>
      </c>
      <c r="C155" s="92">
        <v>175246</v>
      </c>
      <c r="D155" s="102">
        <v>2.4086141766</v>
      </c>
      <c r="E155" s="102">
        <v>5.2400625407</v>
      </c>
      <c r="F155" s="102">
        <v>15.014322723</v>
      </c>
      <c r="G155" s="102">
        <v>35.320634993</v>
      </c>
      <c r="H155" s="102">
        <v>25.668488867</v>
      </c>
      <c r="I155" s="102">
        <v>16.347876699</v>
      </c>
    </row>
    <row r="156" spans="1:9" ht="15">
      <c r="A156" s="107">
        <v>2003</v>
      </c>
      <c r="B156" s="53">
        <v>7</v>
      </c>
      <c r="C156" s="92">
        <v>175820</v>
      </c>
      <c r="D156" s="102">
        <v>2.5258787396</v>
      </c>
      <c r="E156" s="102">
        <v>5.2457058355</v>
      </c>
      <c r="F156" s="102">
        <v>15.229211694</v>
      </c>
      <c r="G156" s="102">
        <v>34.716187009</v>
      </c>
      <c r="H156" s="102">
        <v>24.99033102</v>
      </c>
      <c r="I156" s="102">
        <v>17.292685701</v>
      </c>
    </row>
    <row r="157" spans="1:9" ht="15">
      <c r="A157" s="107">
        <v>2003</v>
      </c>
      <c r="B157" s="53">
        <v>8</v>
      </c>
      <c r="C157" s="92">
        <v>174865</v>
      </c>
      <c r="D157" s="102">
        <v>2.5248048495</v>
      </c>
      <c r="E157" s="102">
        <v>5.3538443942</v>
      </c>
      <c r="F157" s="102">
        <v>15.256912475</v>
      </c>
      <c r="G157" s="102">
        <v>34.745660938</v>
      </c>
      <c r="H157" s="102">
        <v>25.21488005</v>
      </c>
      <c r="I157" s="102">
        <v>16.903897292</v>
      </c>
    </row>
    <row r="158" spans="1:9" ht="15">
      <c r="A158" s="107">
        <v>2003</v>
      </c>
      <c r="B158" s="53">
        <v>9</v>
      </c>
      <c r="C158" s="92">
        <v>174550</v>
      </c>
      <c r="D158" s="102">
        <v>2.3930105987</v>
      </c>
      <c r="E158" s="102">
        <v>5.1131480951</v>
      </c>
      <c r="F158" s="102">
        <v>14.761959324</v>
      </c>
      <c r="G158" s="102">
        <v>34.595244915</v>
      </c>
      <c r="H158" s="102">
        <v>25.643082211</v>
      </c>
      <c r="I158" s="102">
        <v>17.493554855</v>
      </c>
    </row>
    <row r="159" spans="1:9" ht="15">
      <c r="A159" s="107">
        <v>2003</v>
      </c>
      <c r="B159" s="53">
        <v>10</v>
      </c>
      <c r="C159" s="92">
        <v>174135</v>
      </c>
      <c r="D159" s="102">
        <v>2.2924742298</v>
      </c>
      <c r="E159" s="102">
        <v>5.0627386798</v>
      </c>
      <c r="F159" s="102">
        <v>14.573175984</v>
      </c>
      <c r="G159" s="102">
        <v>34.592701065</v>
      </c>
      <c r="H159" s="102">
        <v>25.846038993</v>
      </c>
      <c r="I159" s="102">
        <v>17.632871048</v>
      </c>
    </row>
    <row r="160" spans="1:9" ht="15">
      <c r="A160" s="107">
        <v>2003</v>
      </c>
      <c r="B160" s="53">
        <v>11</v>
      </c>
      <c r="C160" s="92">
        <v>172661</v>
      </c>
      <c r="D160" s="102">
        <v>2.2130069906</v>
      </c>
      <c r="E160" s="102">
        <v>5.0202419771</v>
      </c>
      <c r="F160" s="102">
        <v>14.422481047</v>
      </c>
      <c r="G160" s="102">
        <v>34.543411656</v>
      </c>
      <c r="H160" s="102">
        <v>25.955485026</v>
      </c>
      <c r="I160" s="102">
        <v>17.845373304</v>
      </c>
    </row>
    <row r="161" spans="1:9" ht="15">
      <c r="A161" s="107">
        <v>2003</v>
      </c>
      <c r="B161" s="53">
        <v>12</v>
      </c>
      <c r="C161" s="92">
        <v>171653</v>
      </c>
      <c r="D161" s="102">
        <v>2.280181529</v>
      </c>
      <c r="E161" s="102">
        <v>4.951267965</v>
      </c>
      <c r="F161" s="102">
        <v>14.594559955</v>
      </c>
      <c r="G161" s="102">
        <v>34.241172598</v>
      </c>
      <c r="H161" s="102">
        <v>25.9418711</v>
      </c>
      <c r="I161" s="102">
        <v>17.990946852</v>
      </c>
    </row>
    <row r="162" spans="1:9" ht="15">
      <c r="A162" s="107">
        <v>2004</v>
      </c>
      <c r="B162" s="53">
        <v>1</v>
      </c>
      <c r="C162" s="92">
        <v>190211</v>
      </c>
      <c r="D162" s="102">
        <v>2.5014326196</v>
      </c>
      <c r="E162" s="102">
        <v>5.4250279952</v>
      </c>
      <c r="F162" s="102">
        <v>14.949713739</v>
      </c>
      <c r="G162" s="102">
        <v>33.634227253</v>
      </c>
      <c r="H162" s="102">
        <v>24.980153619</v>
      </c>
      <c r="I162" s="102">
        <v>18.509444774</v>
      </c>
    </row>
    <row r="163" spans="1:9" ht="15">
      <c r="A163" s="107">
        <v>2004</v>
      </c>
      <c r="B163" s="53">
        <v>2</v>
      </c>
      <c r="C163" s="92">
        <v>187521</v>
      </c>
      <c r="D163" s="102">
        <v>2.281877763</v>
      </c>
      <c r="E163" s="102">
        <v>5.2586110356</v>
      </c>
      <c r="F163" s="102">
        <v>14.883133089</v>
      </c>
      <c r="G163" s="102">
        <v>34.403613462</v>
      </c>
      <c r="H163" s="102">
        <v>25.297966628</v>
      </c>
      <c r="I163" s="102">
        <v>17.874798023</v>
      </c>
    </row>
    <row r="164" spans="1:9" ht="15">
      <c r="A164" s="107">
        <v>2004</v>
      </c>
      <c r="B164" s="53">
        <v>3</v>
      </c>
      <c r="C164" s="92">
        <v>187903</v>
      </c>
      <c r="D164" s="102">
        <v>2.3458912311</v>
      </c>
      <c r="E164" s="102">
        <v>5.0573966355</v>
      </c>
      <c r="F164" s="102">
        <v>14.446815644</v>
      </c>
      <c r="G164" s="102">
        <v>34.554530795</v>
      </c>
      <c r="H164" s="102">
        <v>25.822365795</v>
      </c>
      <c r="I164" s="102">
        <v>17.772999899</v>
      </c>
    </row>
    <row r="165" spans="1:9" ht="15">
      <c r="A165" s="107">
        <v>2004</v>
      </c>
      <c r="B165" s="53">
        <v>4</v>
      </c>
      <c r="C165" s="92">
        <v>186400</v>
      </c>
      <c r="D165" s="102">
        <v>2.1019313305</v>
      </c>
      <c r="E165" s="102">
        <v>4.7376609442</v>
      </c>
      <c r="F165" s="102">
        <v>13.850321888</v>
      </c>
      <c r="G165" s="102">
        <v>33.606223176</v>
      </c>
      <c r="H165" s="102">
        <v>26.353004292</v>
      </c>
      <c r="I165" s="102">
        <v>19.350858369</v>
      </c>
    </row>
    <row r="166" spans="1:9" ht="15">
      <c r="A166" s="107">
        <v>2004</v>
      </c>
      <c r="B166" s="53">
        <v>5</v>
      </c>
      <c r="C166" s="92">
        <v>184644</v>
      </c>
      <c r="D166" s="102">
        <v>2.0628885856</v>
      </c>
      <c r="E166" s="102">
        <v>4.7133944239</v>
      </c>
      <c r="F166" s="102">
        <v>13.824440545</v>
      </c>
      <c r="G166" s="102">
        <v>34.048764108</v>
      </c>
      <c r="H166" s="102">
        <v>26.404865579</v>
      </c>
      <c r="I166" s="102">
        <v>18.945646758</v>
      </c>
    </row>
    <row r="167" spans="1:9" ht="15">
      <c r="A167" s="107">
        <v>2004</v>
      </c>
      <c r="B167" s="53">
        <v>6</v>
      </c>
      <c r="C167" s="92">
        <v>182626</v>
      </c>
      <c r="D167" s="102">
        <v>2.0292838917</v>
      </c>
      <c r="E167" s="102">
        <v>4.5004544807</v>
      </c>
      <c r="F167" s="102">
        <v>12.995411387</v>
      </c>
      <c r="G167" s="102">
        <v>32.800367965</v>
      </c>
      <c r="H167" s="102">
        <v>26.797936767</v>
      </c>
      <c r="I167" s="102">
        <v>20.876545508</v>
      </c>
    </row>
    <row r="168" spans="1:9" ht="15">
      <c r="A168" s="107">
        <v>2004</v>
      </c>
      <c r="B168" s="53">
        <v>7</v>
      </c>
      <c r="C168" s="92">
        <v>181301</v>
      </c>
      <c r="D168" s="102">
        <v>2.0253611398</v>
      </c>
      <c r="E168" s="102">
        <v>4.4026232619</v>
      </c>
      <c r="F168" s="102">
        <v>12.849349976</v>
      </c>
      <c r="G168" s="102">
        <v>32.385921754</v>
      </c>
      <c r="H168" s="102">
        <v>26.95627713</v>
      </c>
      <c r="I168" s="102">
        <v>21.380466738</v>
      </c>
    </row>
    <row r="169" spans="1:9" ht="15">
      <c r="A169" s="107">
        <v>2004</v>
      </c>
      <c r="B169" s="53">
        <v>8</v>
      </c>
      <c r="C169" s="92">
        <v>179521</v>
      </c>
      <c r="D169" s="102">
        <v>2.0265038631</v>
      </c>
      <c r="E169" s="102">
        <v>4.3911297286</v>
      </c>
      <c r="F169" s="102">
        <v>13.033015636</v>
      </c>
      <c r="G169" s="102">
        <v>32.768868266</v>
      </c>
      <c r="H169" s="102">
        <v>27.199046351</v>
      </c>
      <c r="I169" s="102">
        <v>20.581436155</v>
      </c>
    </row>
    <row r="170" spans="1:9" ht="15">
      <c r="A170" s="107">
        <v>2004</v>
      </c>
      <c r="B170" s="53">
        <v>9</v>
      </c>
      <c r="C170" s="92">
        <v>177565</v>
      </c>
      <c r="D170" s="102">
        <v>2.1192239462</v>
      </c>
      <c r="E170" s="102">
        <v>4.3758623603</v>
      </c>
      <c r="F170" s="102">
        <v>12.732802072</v>
      </c>
      <c r="G170" s="102">
        <v>32.099794441</v>
      </c>
      <c r="H170" s="102">
        <v>26.991805818</v>
      </c>
      <c r="I170" s="102">
        <v>21.680511362</v>
      </c>
    </row>
    <row r="171" spans="1:9" ht="15">
      <c r="A171" s="107">
        <v>2004</v>
      </c>
      <c r="B171" s="53">
        <v>10</v>
      </c>
      <c r="C171" s="92">
        <v>175835</v>
      </c>
      <c r="D171" s="102">
        <v>2.0109761993</v>
      </c>
      <c r="E171" s="102">
        <v>4.5229903034</v>
      </c>
      <c r="F171" s="102">
        <v>12.760258197</v>
      </c>
      <c r="G171" s="102">
        <v>32.680069383</v>
      </c>
      <c r="H171" s="102">
        <v>27.347797651</v>
      </c>
      <c r="I171" s="102">
        <v>20.677908266</v>
      </c>
    </row>
    <row r="172" spans="1:9" ht="15">
      <c r="A172" s="107">
        <v>2004</v>
      </c>
      <c r="B172" s="53">
        <v>11</v>
      </c>
      <c r="C172" s="92">
        <v>174355</v>
      </c>
      <c r="D172" s="102">
        <v>1.9810157437</v>
      </c>
      <c r="E172" s="102">
        <v>4.268876717</v>
      </c>
      <c r="F172" s="102">
        <v>12.500932007</v>
      </c>
      <c r="G172" s="102">
        <v>32.26176479</v>
      </c>
      <c r="H172" s="102">
        <v>27.836310975</v>
      </c>
      <c r="I172" s="102">
        <v>21.151099768</v>
      </c>
    </row>
    <row r="173" spans="1:9" ht="15">
      <c r="A173" s="107">
        <v>2004</v>
      </c>
      <c r="B173" s="53">
        <v>12</v>
      </c>
      <c r="C173" s="92">
        <v>173621</v>
      </c>
      <c r="D173" s="102">
        <v>1.994574389</v>
      </c>
      <c r="E173" s="102">
        <v>4.2748285058</v>
      </c>
      <c r="F173" s="102">
        <v>12.313602617</v>
      </c>
      <c r="G173" s="102">
        <v>32.078492809</v>
      </c>
      <c r="H173" s="102">
        <v>27.531807788</v>
      </c>
      <c r="I173" s="102">
        <v>21.806693891</v>
      </c>
    </row>
    <row r="174" spans="1:9" ht="15">
      <c r="A174" s="99" t="s">
        <v>176</v>
      </c>
      <c r="B174" s="53">
        <v>1</v>
      </c>
      <c r="C174" s="92">
        <v>189374</v>
      </c>
      <c r="D174" s="102">
        <v>2.0124198676</v>
      </c>
      <c r="E174" s="102">
        <v>4.421409486</v>
      </c>
      <c r="F174" s="102">
        <v>12.548185073</v>
      </c>
      <c r="G174" s="102">
        <v>31.709738401</v>
      </c>
      <c r="H174" s="102">
        <v>27.659023942</v>
      </c>
      <c r="I174" s="102">
        <v>21.64922323</v>
      </c>
    </row>
    <row r="175" spans="1:9" ht="15">
      <c r="A175" s="99" t="s">
        <v>176</v>
      </c>
      <c r="B175" s="53">
        <v>2</v>
      </c>
      <c r="C175" s="92">
        <v>187004</v>
      </c>
      <c r="D175" s="102">
        <v>2.0106521786</v>
      </c>
      <c r="E175" s="102">
        <v>4.6918782486</v>
      </c>
      <c r="F175" s="102">
        <v>13.330196146</v>
      </c>
      <c r="G175" s="102">
        <v>32.780582234</v>
      </c>
      <c r="H175" s="102">
        <v>26.833650617</v>
      </c>
      <c r="I175" s="102">
        <v>20.353040577</v>
      </c>
    </row>
    <row r="176" spans="1:9" ht="15">
      <c r="A176" s="99" t="s">
        <v>176</v>
      </c>
      <c r="B176" s="53">
        <v>3</v>
      </c>
      <c r="C176" s="92">
        <v>185722</v>
      </c>
      <c r="D176" s="102">
        <v>1.9749948848</v>
      </c>
      <c r="E176" s="102">
        <v>4.491121138</v>
      </c>
      <c r="F176" s="102">
        <v>13.190682849</v>
      </c>
      <c r="G176" s="102">
        <v>32.91263286</v>
      </c>
      <c r="H176" s="102">
        <v>26.995724793</v>
      </c>
      <c r="I176" s="102">
        <v>20.434843476</v>
      </c>
    </row>
    <row r="177" spans="1:9" ht="15">
      <c r="A177" s="99" t="s">
        <v>176</v>
      </c>
      <c r="B177" s="53">
        <v>4</v>
      </c>
      <c r="C177" s="92">
        <v>183834</v>
      </c>
      <c r="D177" s="102">
        <v>1.9936464419</v>
      </c>
      <c r="E177" s="102">
        <v>4.5704276684</v>
      </c>
      <c r="F177" s="102">
        <v>13.049272713</v>
      </c>
      <c r="G177" s="102">
        <v>32.640860777</v>
      </c>
      <c r="H177" s="102">
        <v>27.161460883</v>
      </c>
      <c r="I177" s="102">
        <v>20.584331516</v>
      </c>
    </row>
    <row r="178" spans="1:9" ht="15">
      <c r="A178" s="99" t="s">
        <v>176</v>
      </c>
      <c r="B178" s="53">
        <v>5</v>
      </c>
      <c r="C178" s="92">
        <v>182209</v>
      </c>
      <c r="D178" s="102">
        <v>1.9543491266</v>
      </c>
      <c r="E178" s="102">
        <v>4.4256869858</v>
      </c>
      <c r="F178" s="102">
        <v>12.955452255</v>
      </c>
      <c r="G178" s="102">
        <v>32.981905394</v>
      </c>
      <c r="H178" s="102">
        <v>27.2697836</v>
      </c>
      <c r="I178" s="102">
        <v>20.412822638</v>
      </c>
    </row>
    <row r="179" spans="1:9" ht="15">
      <c r="A179" s="99" t="s">
        <v>176</v>
      </c>
      <c r="B179" s="53">
        <v>6</v>
      </c>
      <c r="C179" s="92">
        <v>181448</v>
      </c>
      <c r="D179" s="102">
        <v>2.0033287774</v>
      </c>
      <c r="E179" s="102">
        <v>4.5522684185</v>
      </c>
      <c r="F179" s="102">
        <v>12.902319122</v>
      </c>
      <c r="G179" s="102">
        <v>33.025439795</v>
      </c>
      <c r="H179" s="102">
        <v>26.642343812</v>
      </c>
      <c r="I179" s="102">
        <v>20.874300075</v>
      </c>
    </row>
    <row r="180" spans="1:9" ht="15">
      <c r="A180" s="99" t="s">
        <v>176</v>
      </c>
      <c r="B180" s="53">
        <v>7</v>
      </c>
      <c r="C180" s="92">
        <v>180500</v>
      </c>
      <c r="D180" s="102">
        <v>2.0265927978</v>
      </c>
      <c r="E180" s="102">
        <v>4.4182825485</v>
      </c>
      <c r="F180" s="102">
        <v>12.721883657</v>
      </c>
      <c r="G180" s="102">
        <v>32.499168975</v>
      </c>
      <c r="H180" s="102">
        <v>27.222714681</v>
      </c>
      <c r="I180" s="102">
        <v>21.111357341</v>
      </c>
    </row>
    <row r="181" spans="1:9" ht="15">
      <c r="A181" s="99" t="s">
        <v>176</v>
      </c>
      <c r="B181" s="53">
        <v>8</v>
      </c>
      <c r="C181" s="92">
        <v>179588</v>
      </c>
      <c r="D181" s="102">
        <v>1.9004610553</v>
      </c>
      <c r="E181" s="102">
        <v>4.3833663719</v>
      </c>
      <c r="F181" s="102">
        <v>12.523108448</v>
      </c>
      <c r="G181" s="102">
        <v>32.604628372</v>
      </c>
      <c r="H181" s="102">
        <v>27.658863621</v>
      </c>
      <c r="I181" s="102">
        <v>20.929572132</v>
      </c>
    </row>
    <row r="182" spans="1:9" ht="15">
      <c r="A182" s="99" t="s">
        <v>176</v>
      </c>
      <c r="B182" s="53">
        <v>9</v>
      </c>
      <c r="C182" s="92">
        <v>178429</v>
      </c>
      <c r="D182" s="102">
        <v>1.8702116808</v>
      </c>
      <c r="E182" s="102">
        <v>4.382695638</v>
      </c>
      <c r="F182" s="102">
        <v>12.642003262</v>
      </c>
      <c r="G182" s="102">
        <v>32.35348514</v>
      </c>
      <c r="H182" s="102">
        <v>27.371671645</v>
      </c>
      <c r="I182" s="102">
        <v>21.379932634</v>
      </c>
    </row>
    <row r="183" spans="1:9" ht="15">
      <c r="A183" s="99" t="s">
        <v>176</v>
      </c>
      <c r="B183" s="53">
        <v>10</v>
      </c>
      <c r="C183" s="92">
        <v>176339</v>
      </c>
      <c r="D183" s="102">
        <v>1.9088233459</v>
      </c>
      <c r="E183" s="102">
        <v>4.2843613721</v>
      </c>
      <c r="F183" s="102">
        <v>12.713580093</v>
      </c>
      <c r="G183" s="102">
        <v>32.560579339</v>
      </c>
      <c r="H183" s="102">
        <v>27.776612094</v>
      </c>
      <c r="I183" s="102">
        <v>20.756043757</v>
      </c>
    </row>
    <row r="184" spans="1:9" ht="15">
      <c r="A184" s="99" t="s">
        <v>176</v>
      </c>
      <c r="B184" s="53">
        <v>11</v>
      </c>
      <c r="C184" s="92">
        <v>174924</v>
      </c>
      <c r="D184" s="102">
        <v>1.8670965677</v>
      </c>
      <c r="E184" s="102">
        <v>4.3464590336</v>
      </c>
      <c r="F184" s="102">
        <v>12.586609042</v>
      </c>
      <c r="G184" s="102">
        <v>31.960737234</v>
      </c>
      <c r="H184" s="102">
        <v>27.653723903</v>
      </c>
      <c r="I184" s="102">
        <v>21.58537422</v>
      </c>
    </row>
    <row r="185" spans="1:9" ht="15">
      <c r="A185" s="99" t="s">
        <v>176</v>
      </c>
      <c r="B185" s="53">
        <v>12</v>
      </c>
      <c r="C185" s="92">
        <v>172976</v>
      </c>
      <c r="D185" s="102">
        <v>1.8898575525</v>
      </c>
      <c r="E185" s="102">
        <v>4.3890481917</v>
      </c>
      <c r="F185" s="102">
        <v>12.50115623</v>
      </c>
      <c r="G185" s="102">
        <v>32.869877902</v>
      </c>
      <c r="H185" s="102">
        <v>27.29800666</v>
      </c>
      <c r="I185" s="102">
        <v>21.052053464</v>
      </c>
    </row>
    <row r="186" spans="1:9" ht="15">
      <c r="A186" s="99" t="s">
        <v>177</v>
      </c>
      <c r="B186" s="53">
        <v>1</v>
      </c>
      <c r="C186" s="92">
        <v>183968</v>
      </c>
      <c r="D186" s="102">
        <v>2.0008914594</v>
      </c>
      <c r="E186" s="102">
        <v>4.5219820838</v>
      </c>
      <c r="F186" s="102">
        <v>12.794616455</v>
      </c>
      <c r="G186" s="102">
        <v>33.110649678</v>
      </c>
      <c r="H186" s="102">
        <v>27.952687424</v>
      </c>
      <c r="I186" s="102">
        <v>19.6191729</v>
      </c>
    </row>
    <row r="187" spans="1:9" ht="15">
      <c r="A187" s="99" t="s">
        <v>177</v>
      </c>
      <c r="B187" s="53">
        <v>2</v>
      </c>
      <c r="C187" s="92">
        <v>182496</v>
      </c>
      <c r="D187" s="102">
        <v>1.8559310889</v>
      </c>
      <c r="E187" s="102">
        <v>4.4329738734</v>
      </c>
      <c r="F187" s="102">
        <v>13.036998071</v>
      </c>
      <c r="G187" s="102">
        <v>33.78265825</v>
      </c>
      <c r="H187" s="102">
        <v>28.103629669</v>
      </c>
      <c r="I187" s="102">
        <v>18.787809048</v>
      </c>
    </row>
    <row r="188" spans="1:9" ht="15">
      <c r="A188" s="99" t="s">
        <v>177</v>
      </c>
      <c r="B188" s="53">
        <v>3</v>
      </c>
      <c r="C188" s="92">
        <v>181149</v>
      </c>
      <c r="D188" s="102">
        <v>1.8746998327</v>
      </c>
      <c r="E188" s="102">
        <v>4.4366791978</v>
      </c>
      <c r="F188" s="102">
        <v>12.976058383</v>
      </c>
      <c r="G188" s="102">
        <v>32.989417551</v>
      </c>
      <c r="H188" s="102">
        <v>28.09179184</v>
      </c>
      <c r="I188" s="102">
        <v>19.631353195</v>
      </c>
    </row>
    <row r="189" spans="1:9" ht="15">
      <c r="A189" s="99" t="s">
        <v>177</v>
      </c>
      <c r="B189" s="53">
        <v>4</v>
      </c>
      <c r="C189" s="92">
        <v>176449</v>
      </c>
      <c r="D189" s="102">
        <v>1.8424587275</v>
      </c>
      <c r="E189" s="102">
        <v>4.2629881722</v>
      </c>
      <c r="F189" s="102">
        <v>12.331608567</v>
      </c>
      <c r="G189" s="102">
        <v>32.896190967</v>
      </c>
      <c r="H189" s="102">
        <v>28.790188666</v>
      </c>
      <c r="I189" s="102">
        <v>19.8765649</v>
      </c>
    </row>
    <row r="190" spans="1:9" ht="15">
      <c r="A190" s="99" t="s">
        <v>177</v>
      </c>
      <c r="B190" s="53">
        <v>5</v>
      </c>
      <c r="C190" s="92">
        <v>175772</v>
      </c>
      <c r="D190" s="102">
        <v>2.3263090822</v>
      </c>
      <c r="E190" s="102">
        <v>4.4523587375</v>
      </c>
      <c r="F190" s="102">
        <v>12.810914139</v>
      </c>
      <c r="G190" s="102">
        <v>32.768586578</v>
      </c>
      <c r="H190" s="102">
        <v>27.754704959</v>
      </c>
      <c r="I190" s="102">
        <v>19.887126505</v>
      </c>
    </row>
    <row r="191" spans="1:9" ht="15">
      <c r="A191" s="99" t="s">
        <v>177</v>
      </c>
      <c r="B191" s="53">
        <v>6</v>
      </c>
      <c r="C191" s="92">
        <v>174651</v>
      </c>
      <c r="D191" s="102">
        <v>1.8871921718</v>
      </c>
      <c r="E191" s="102">
        <v>4.5971680666</v>
      </c>
      <c r="F191" s="102">
        <v>13.20690978</v>
      </c>
      <c r="G191" s="102">
        <v>32.908486066</v>
      </c>
      <c r="H191" s="102">
        <v>27.47937315</v>
      </c>
      <c r="I191" s="102">
        <v>19.920870765</v>
      </c>
    </row>
    <row r="192" spans="1:9" ht="15">
      <c r="A192" s="99" t="s">
        <v>177</v>
      </c>
      <c r="B192" s="53">
        <v>7</v>
      </c>
      <c r="C192" s="92">
        <v>171326</v>
      </c>
      <c r="D192" s="102">
        <v>2.0037822631</v>
      </c>
      <c r="E192" s="102">
        <v>4.7546782158</v>
      </c>
      <c r="F192" s="102">
        <v>13.293954216</v>
      </c>
      <c r="G192" s="102">
        <v>32.219277868</v>
      </c>
      <c r="H192" s="102">
        <v>26.952126356</v>
      </c>
      <c r="I192" s="102">
        <v>20.776181082</v>
      </c>
    </row>
    <row r="193" spans="1:9" ht="15">
      <c r="A193" s="99" t="s">
        <v>177</v>
      </c>
      <c r="B193" s="53">
        <v>8</v>
      </c>
      <c r="C193" s="92">
        <v>169864</v>
      </c>
      <c r="D193" s="102">
        <v>2.0110205812</v>
      </c>
      <c r="E193" s="102">
        <v>4.7538030424</v>
      </c>
      <c r="F193" s="102">
        <v>13.270027787</v>
      </c>
      <c r="G193" s="102">
        <v>32.27523195</v>
      </c>
      <c r="H193" s="102">
        <v>26.902109923</v>
      </c>
      <c r="I193" s="102">
        <v>20.787806716</v>
      </c>
    </row>
    <row r="194" spans="1:9" ht="15">
      <c r="A194" s="99" t="s">
        <v>177</v>
      </c>
      <c r="B194" s="53">
        <v>9</v>
      </c>
      <c r="C194" s="92">
        <v>168752</v>
      </c>
      <c r="D194" s="102">
        <v>1.9857542429</v>
      </c>
      <c r="E194" s="102">
        <v>4.4846875889</v>
      </c>
      <c r="F194" s="102">
        <v>12.886365791</v>
      </c>
      <c r="G194" s="102">
        <v>32.054138618</v>
      </c>
      <c r="H194" s="102">
        <v>27.313454063</v>
      </c>
      <c r="I194" s="102">
        <v>21.275599697</v>
      </c>
    </row>
    <row r="195" spans="1:9" ht="15">
      <c r="A195" s="99" t="s">
        <v>177</v>
      </c>
      <c r="B195" s="53">
        <v>10</v>
      </c>
      <c r="C195" s="92">
        <v>168131</v>
      </c>
      <c r="D195" s="102">
        <v>1.9913043995</v>
      </c>
      <c r="E195" s="102">
        <v>4.4280947594</v>
      </c>
      <c r="F195" s="102">
        <v>12.613973628</v>
      </c>
      <c r="G195" s="102">
        <v>32.327173454</v>
      </c>
      <c r="H195" s="102">
        <v>27.168101064</v>
      </c>
      <c r="I195" s="102">
        <v>21.471352695</v>
      </c>
    </row>
    <row r="196" spans="1:9" ht="15">
      <c r="A196" s="99" t="s">
        <v>177</v>
      </c>
      <c r="B196" s="53">
        <v>11</v>
      </c>
      <c r="C196" s="92">
        <v>166754</v>
      </c>
      <c r="D196" s="102">
        <v>1.8758170719</v>
      </c>
      <c r="E196" s="102">
        <v>4.4202837713</v>
      </c>
      <c r="F196" s="102">
        <v>12.743322499</v>
      </c>
      <c r="G196" s="102">
        <v>32.170142845</v>
      </c>
      <c r="H196" s="102">
        <v>27.3864495</v>
      </c>
      <c r="I196" s="102">
        <v>21.403984312</v>
      </c>
    </row>
    <row r="197" spans="1:9" ht="15">
      <c r="A197" s="99" t="s">
        <v>177</v>
      </c>
      <c r="B197" s="53">
        <v>12</v>
      </c>
      <c r="C197" s="92">
        <v>164964</v>
      </c>
      <c r="D197" s="102">
        <v>1.8876845857</v>
      </c>
      <c r="E197" s="102">
        <v>4.2488058001</v>
      </c>
      <c r="F197" s="102">
        <v>12.553648069</v>
      </c>
      <c r="G197" s="102">
        <v>31.120729371</v>
      </c>
      <c r="H197" s="102">
        <v>27.414466187</v>
      </c>
      <c r="I197" s="102">
        <v>22.774665988</v>
      </c>
    </row>
    <row r="198" spans="1:9" ht="15">
      <c r="A198" s="99" t="s">
        <v>220</v>
      </c>
      <c r="B198" s="53">
        <v>1</v>
      </c>
      <c r="C198" s="92">
        <v>177234</v>
      </c>
      <c r="D198" s="102">
        <v>1.9787399709</v>
      </c>
      <c r="E198" s="102">
        <v>4.3366396967</v>
      </c>
      <c r="F198" s="102">
        <v>12.05694167</v>
      </c>
      <c r="G198" s="102">
        <v>30.988975027</v>
      </c>
      <c r="H198" s="102">
        <v>27.512215489</v>
      </c>
      <c r="I198" s="102">
        <v>23.126488146</v>
      </c>
    </row>
    <row r="199" spans="1:9" ht="15">
      <c r="A199" s="99" t="s">
        <v>220</v>
      </c>
      <c r="B199" s="53">
        <v>2</v>
      </c>
      <c r="C199" s="92">
        <v>174812</v>
      </c>
      <c r="D199" s="102">
        <v>1.870580967</v>
      </c>
      <c r="E199" s="102">
        <v>4.3829943025</v>
      </c>
      <c r="F199" s="102">
        <v>12.24973114</v>
      </c>
      <c r="G199" s="102">
        <v>30.769054756</v>
      </c>
      <c r="H199" s="102">
        <v>27.797290804</v>
      </c>
      <c r="I199" s="102">
        <v>22.930348031</v>
      </c>
    </row>
    <row r="200" spans="1:9" ht="15">
      <c r="A200" s="99" t="s">
        <v>220</v>
      </c>
      <c r="B200" s="53">
        <v>3</v>
      </c>
      <c r="C200" s="92">
        <v>174196</v>
      </c>
      <c r="D200" s="102">
        <v>1.9994718593</v>
      </c>
      <c r="E200" s="102">
        <v>4.4633631082</v>
      </c>
      <c r="F200" s="102">
        <v>12.792486624</v>
      </c>
      <c r="G200" s="102">
        <v>31.570759374</v>
      </c>
      <c r="H200" s="102">
        <v>27.160784404</v>
      </c>
      <c r="I200" s="102">
        <v>22.01313463</v>
      </c>
    </row>
    <row r="201" spans="1:9" ht="15">
      <c r="A201" s="99" t="s">
        <v>220</v>
      </c>
      <c r="B201" s="53">
        <v>4</v>
      </c>
      <c r="C201" s="92">
        <v>171649</v>
      </c>
      <c r="D201" s="102">
        <v>1.8403835735</v>
      </c>
      <c r="E201" s="102">
        <v>4.6053283153</v>
      </c>
      <c r="F201" s="102">
        <v>13.147760838</v>
      </c>
      <c r="G201" s="102">
        <v>33.0907841</v>
      </c>
      <c r="H201" s="102">
        <v>27.40010137</v>
      </c>
      <c r="I201" s="102">
        <v>19.915641804</v>
      </c>
    </row>
    <row r="202" spans="1:9" ht="15">
      <c r="A202" s="99" t="s">
        <v>220</v>
      </c>
      <c r="B202" s="53">
        <v>5</v>
      </c>
      <c r="C202" s="92">
        <v>170066</v>
      </c>
      <c r="D202" s="102">
        <v>1.9339550527</v>
      </c>
      <c r="E202" s="102">
        <v>4.5170698435</v>
      </c>
      <c r="F202" s="102">
        <v>13.296014488</v>
      </c>
      <c r="G202" s="102">
        <v>33.163007303</v>
      </c>
      <c r="H202" s="102">
        <v>27.498147778</v>
      </c>
      <c r="I202" s="102">
        <v>19.591805534</v>
      </c>
    </row>
    <row r="203" spans="1:9" ht="15">
      <c r="A203" s="99" t="s">
        <v>220</v>
      </c>
      <c r="B203" s="53">
        <v>6</v>
      </c>
      <c r="C203" s="92">
        <v>169900</v>
      </c>
      <c r="D203" s="102">
        <v>2.1971748087</v>
      </c>
      <c r="E203" s="102">
        <v>4.729841083</v>
      </c>
      <c r="F203" s="102">
        <v>13.706297822</v>
      </c>
      <c r="G203" s="102">
        <v>33.561506769</v>
      </c>
      <c r="H203" s="102">
        <v>26.82931136</v>
      </c>
      <c r="I203" s="102">
        <v>18.975868158</v>
      </c>
    </row>
    <row r="204" spans="1:9" ht="15">
      <c r="A204" s="99" t="s">
        <v>220</v>
      </c>
      <c r="B204" s="53">
        <v>7</v>
      </c>
      <c r="C204" s="92">
        <v>169221</v>
      </c>
      <c r="D204" s="102">
        <v>2.1185313879</v>
      </c>
      <c r="E204" s="102">
        <v>4.884736528</v>
      </c>
      <c r="F204" s="102">
        <v>14.150725974</v>
      </c>
      <c r="G204" s="102">
        <v>34.541812186</v>
      </c>
      <c r="H204" s="102">
        <v>26.436435194</v>
      </c>
      <c r="I204" s="102">
        <v>17.86775873</v>
      </c>
    </row>
    <row r="205" spans="1:9" ht="15">
      <c r="A205" s="99" t="s">
        <v>220</v>
      </c>
      <c r="B205" s="53">
        <v>8</v>
      </c>
      <c r="C205" s="92">
        <v>168985</v>
      </c>
      <c r="D205" s="102">
        <v>2.0889428056</v>
      </c>
      <c r="E205" s="102">
        <v>5.0637630559</v>
      </c>
      <c r="F205" s="102">
        <v>14.591235909</v>
      </c>
      <c r="G205" s="102">
        <v>34.81965855</v>
      </c>
      <c r="H205" s="102">
        <v>26.082196645</v>
      </c>
      <c r="I205" s="102">
        <v>17.354203036</v>
      </c>
    </row>
    <row r="206" spans="1:9" ht="15">
      <c r="A206" s="99" t="s">
        <v>220</v>
      </c>
      <c r="B206" s="53">
        <v>9</v>
      </c>
      <c r="C206" s="92">
        <v>167329</v>
      </c>
      <c r="D206" s="102">
        <v>2.0367061298</v>
      </c>
      <c r="E206" s="102">
        <v>4.9608854413</v>
      </c>
      <c r="F206" s="102">
        <v>14.518702676</v>
      </c>
      <c r="G206" s="102">
        <v>34.511053075</v>
      </c>
      <c r="H206" s="102">
        <v>26.34809268</v>
      </c>
      <c r="I206" s="102">
        <v>17.624559999</v>
      </c>
    </row>
    <row r="207" spans="1:9" ht="15">
      <c r="A207" s="99" t="s">
        <v>220</v>
      </c>
      <c r="B207" s="53">
        <v>10</v>
      </c>
      <c r="C207" s="92">
        <v>167102</v>
      </c>
      <c r="D207" s="102">
        <v>1.997582315</v>
      </c>
      <c r="E207" s="102">
        <v>4.8030544219</v>
      </c>
      <c r="F207" s="102">
        <v>14.029754282</v>
      </c>
      <c r="G207" s="102">
        <v>34.712929827</v>
      </c>
      <c r="H207" s="102">
        <v>26.51673828</v>
      </c>
      <c r="I207" s="102">
        <v>17.939940874</v>
      </c>
    </row>
    <row r="208" spans="1:9" ht="15">
      <c r="A208" s="99" t="s">
        <v>220</v>
      </c>
      <c r="B208" s="53">
        <v>11</v>
      </c>
      <c r="C208" s="92">
        <v>165924</v>
      </c>
      <c r="D208" s="102">
        <v>1.8707359996</v>
      </c>
      <c r="E208" s="102">
        <v>4.5743834527</v>
      </c>
      <c r="F208" s="102">
        <v>13.797883368</v>
      </c>
      <c r="G208" s="102">
        <v>35.21130156</v>
      </c>
      <c r="H208" s="102">
        <v>27.398085871</v>
      </c>
      <c r="I208" s="102">
        <v>17.147609749</v>
      </c>
    </row>
    <row r="209" spans="1:9" ht="15">
      <c r="A209" s="99" t="s">
        <v>220</v>
      </c>
      <c r="B209" s="53">
        <v>12</v>
      </c>
      <c r="C209" s="92">
        <v>162999</v>
      </c>
      <c r="D209" s="102">
        <v>2.0760863564</v>
      </c>
      <c r="E209" s="102">
        <v>4.929478095</v>
      </c>
      <c r="F209" s="102">
        <v>14.587206056</v>
      </c>
      <c r="G209" s="102">
        <v>34.814937515</v>
      </c>
      <c r="H209" s="102">
        <v>26.879306008</v>
      </c>
      <c r="I209" s="102">
        <v>16.712985969</v>
      </c>
    </row>
    <row r="210" spans="1:9" ht="15">
      <c r="A210" s="99" t="s">
        <v>178</v>
      </c>
      <c r="B210" s="53">
        <v>1</v>
      </c>
      <c r="C210" s="92">
        <v>181974</v>
      </c>
      <c r="D210" s="102">
        <v>2.4448547595</v>
      </c>
      <c r="E210" s="102">
        <v>5.6947695825</v>
      </c>
      <c r="F210" s="102">
        <v>16.046797894</v>
      </c>
      <c r="G210" s="102">
        <v>36.291997758</v>
      </c>
      <c r="H210" s="102">
        <v>25.815226351</v>
      </c>
      <c r="I210" s="102">
        <v>13.706353655</v>
      </c>
    </row>
    <row r="211" spans="1:9" ht="15">
      <c r="A211" s="99" t="s">
        <v>178</v>
      </c>
      <c r="B211" s="53">
        <v>2</v>
      </c>
      <c r="C211" s="92">
        <v>181837</v>
      </c>
      <c r="D211" s="102">
        <v>2.6017807157</v>
      </c>
      <c r="E211" s="102">
        <v>6.064222353</v>
      </c>
      <c r="F211" s="102">
        <v>16.721019374</v>
      </c>
      <c r="G211" s="102">
        <v>35.973976693</v>
      </c>
      <c r="H211" s="102">
        <v>25.449166011</v>
      </c>
      <c r="I211" s="102">
        <v>13.189834852</v>
      </c>
    </row>
    <row r="212" spans="1:9" ht="15">
      <c r="A212" s="99" t="s">
        <v>178</v>
      </c>
      <c r="B212" s="53">
        <v>3</v>
      </c>
      <c r="C212" s="92">
        <v>181739</v>
      </c>
      <c r="D212" s="102">
        <v>2.5619157143</v>
      </c>
      <c r="E212" s="102">
        <v>6.1555307336</v>
      </c>
      <c r="F212" s="102">
        <v>17.140514694</v>
      </c>
      <c r="G212" s="102">
        <v>36.98105525</v>
      </c>
      <c r="H212" s="102">
        <v>24.88073556</v>
      </c>
      <c r="I212" s="102">
        <v>12.280248048</v>
      </c>
    </row>
    <row r="213" spans="1:9" ht="15">
      <c r="A213" s="99" t="s">
        <v>178</v>
      </c>
      <c r="B213" s="53">
        <v>4</v>
      </c>
      <c r="C213" s="92">
        <v>180985</v>
      </c>
      <c r="D213" s="102">
        <v>2.4560046413</v>
      </c>
      <c r="E213" s="102">
        <v>5.9927618311</v>
      </c>
      <c r="F213" s="102">
        <v>17.035113407</v>
      </c>
      <c r="G213" s="102">
        <v>37.60311628</v>
      </c>
      <c r="H213" s="102">
        <v>25.129706882</v>
      </c>
      <c r="I213" s="102">
        <v>11.783296958</v>
      </c>
    </row>
    <row r="214" spans="1:9" ht="15">
      <c r="A214" s="99" t="s">
        <v>178</v>
      </c>
      <c r="B214" s="53">
        <v>5</v>
      </c>
      <c r="C214" s="92">
        <v>181538</v>
      </c>
      <c r="D214" s="102">
        <v>2.6022100056</v>
      </c>
      <c r="E214" s="102">
        <v>6.233956527</v>
      </c>
      <c r="F214" s="102">
        <v>17.244874351</v>
      </c>
      <c r="G214" s="102">
        <v>37.252806575</v>
      </c>
      <c r="H214" s="102">
        <v>24.704469588</v>
      </c>
      <c r="I214" s="102">
        <v>11.961682953</v>
      </c>
    </row>
    <row r="215" spans="1:9" ht="15">
      <c r="A215" s="99" t="s">
        <v>178</v>
      </c>
      <c r="B215" s="53">
        <v>6</v>
      </c>
      <c r="C215" s="92">
        <v>180331</v>
      </c>
      <c r="D215" s="102">
        <v>2.5059473967</v>
      </c>
      <c r="E215" s="102">
        <v>6.0483222519</v>
      </c>
      <c r="F215" s="102">
        <v>17.008722849</v>
      </c>
      <c r="G215" s="102">
        <v>37.132273431</v>
      </c>
      <c r="H215" s="102">
        <v>25.056146752</v>
      </c>
      <c r="I215" s="102">
        <v>12.24858732</v>
      </c>
    </row>
    <row r="216" spans="1:9" ht="15">
      <c r="A216" s="99" t="s">
        <v>178</v>
      </c>
      <c r="B216" s="53">
        <v>7</v>
      </c>
      <c r="C216" s="92">
        <v>180646</v>
      </c>
      <c r="D216" s="102">
        <v>2.4617207134</v>
      </c>
      <c r="E216" s="102">
        <v>5.9104547015</v>
      </c>
      <c r="F216" s="102">
        <v>16.803582698</v>
      </c>
      <c r="G216" s="102">
        <v>37.628289583</v>
      </c>
      <c r="H216" s="102">
        <v>25.54554211</v>
      </c>
      <c r="I216" s="102">
        <v>11.650410195</v>
      </c>
    </row>
    <row r="217" spans="1:9" ht="15">
      <c r="A217" s="99" t="s">
        <v>178</v>
      </c>
      <c r="B217" s="53">
        <v>8</v>
      </c>
      <c r="C217" s="92">
        <v>179168</v>
      </c>
      <c r="D217" s="102">
        <v>2.4636095731</v>
      </c>
      <c r="E217" s="102">
        <v>5.7309340954</v>
      </c>
      <c r="F217" s="102">
        <v>16.19653063</v>
      </c>
      <c r="G217" s="102">
        <v>37.340373281</v>
      </c>
      <c r="H217" s="102">
        <v>25.851714592</v>
      </c>
      <c r="I217" s="102">
        <v>12.416837828</v>
      </c>
    </row>
    <row r="218" spans="1:9" ht="15">
      <c r="A218" s="99" t="s">
        <v>178</v>
      </c>
      <c r="B218" s="53">
        <v>9</v>
      </c>
      <c r="C218" s="92">
        <v>177709</v>
      </c>
      <c r="D218" s="102">
        <v>2.4568254844</v>
      </c>
      <c r="E218" s="102">
        <v>5.561339043</v>
      </c>
      <c r="F218" s="102">
        <v>16.066715811</v>
      </c>
      <c r="G218" s="102">
        <v>37.263728905</v>
      </c>
      <c r="H218" s="102">
        <v>26.488247641</v>
      </c>
      <c r="I218" s="102">
        <v>12.163143116</v>
      </c>
    </row>
    <row r="219" spans="1:9" ht="15">
      <c r="A219" s="99" t="s">
        <v>178</v>
      </c>
      <c r="B219" s="53">
        <v>10</v>
      </c>
      <c r="C219" s="92">
        <v>177503</v>
      </c>
      <c r="D219" s="102">
        <v>2.6219275167</v>
      </c>
      <c r="E219" s="102">
        <v>5.8230001746</v>
      </c>
      <c r="F219" s="102">
        <v>16.3095835</v>
      </c>
      <c r="G219" s="102">
        <v>38.187523591</v>
      </c>
      <c r="H219" s="102">
        <v>25.91730844</v>
      </c>
      <c r="I219" s="102">
        <v>11.140656778</v>
      </c>
    </row>
    <row r="220" spans="1:9" ht="15">
      <c r="A220" s="99" t="s">
        <v>178</v>
      </c>
      <c r="B220" s="53">
        <v>11</v>
      </c>
      <c r="C220" s="92">
        <v>175548</v>
      </c>
      <c r="D220" s="102">
        <v>2.5759336478</v>
      </c>
      <c r="E220" s="102">
        <v>6.1031740607</v>
      </c>
      <c r="F220" s="102">
        <v>17.080798414</v>
      </c>
      <c r="G220" s="102">
        <v>38.423109349</v>
      </c>
      <c r="H220" s="102">
        <v>25.317861781</v>
      </c>
      <c r="I220" s="102">
        <v>10.499122747</v>
      </c>
    </row>
    <row r="221" spans="1:9" ht="15">
      <c r="A221" s="99" t="s">
        <v>178</v>
      </c>
      <c r="B221" s="53">
        <v>12</v>
      </c>
      <c r="C221" s="92">
        <v>174997</v>
      </c>
      <c r="D221" s="102">
        <v>2.7697617673</v>
      </c>
      <c r="E221" s="102">
        <v>6.1538197798</v>
      </c>
      <c r="F221" s="102">
        <v>17.594587336</v>
      </c>
      <c r="G221" s="102">
        <v>38.341800145</v>
      </c>
      <c r="H221" s="102">
        <v>24.824997</v>
      </c>
      <c r="I221" s="102">
        <v>10.315033972</v>
      </c>
    </row>
    <row r="222" spans="1:9" ht="15">
      <c r="A222" s="99" t="s">
        <v>172</v>
      </c>
      <c r="B222" s="53">
        <v>1</v>
      </c>
      <c r="C222" s="92">
        <v>191193</v>
      </c>
      <c r="D222" s="102">
        <v>2.7699758882</v>
      </c>
      <c r="E222" s="102">
        <v>6.3056701867</v>
      </c>
      <c r="F222" s="102">
        <v>17.757972311</v>
      </c>
      <c r="G222" s="102">
        <v>38.317302412</v>
      </c>
      <c r="H222" s="102">
        <v>24.503512158</v>
      </c>
      <c r="I222" s="102">
        <v>10.345567045</v>
      </c>
    </row>
    <row r="223" spans="1:9" ht="15">
      <c r="A223" s="99" t="s">
        <v>172</v>
      </c>
      <c r="B223" s="53">
        <v>2</v>
      </c>
      <c r="C223" s="92">
        <v>188823</v>
      </c>
      <c r="D223" s="102">
        <v>2.9122511558</v>
      </c>
      <c r="E223" s="102">
        <v>6.5394575873</v>
      </c>
      <c r="F223" s="102">
        <v>18.240892264</v>
      </c>
      <c r="G223" s="102">
        <v>38.186026067</v>
      </c>
      <c r="H223" s="102">
        <v>23.9557681</v>
      </c>
      <c r="I223" s="102">
        <v>10.165604826</v>
      </c>
    </row>
    <row r="224" spans="1:9" ht="15">
      <c r="A224" s="99" t="s">
        <v>172</v>
      </c>
      <c r="B224" s="53">
        <v>3</v>
      </c>
      <c r="C224" s="92">
        <v>189614</v>
      </c>
      <c r="D224" s="102">
        <v>2.7128798506</v>
      </c>
      <c r="E224" s="102">
        <v>6.5902306792</v>
      </c>
      <c r="F224" s="102">
        <v>19.170525383</v>
      </c>
      <c r="G224" s="102">
        <v>39.470714188</v>
      </c>
      <c r="H224" s="102">
        <v>23.31737108</v>
      </c>
      <c r="I224" s="102">
        <v>8.7382788191</v>
      </c>
    </row>
    <row r="225" spans="1:9" ht="15">
      <c r="A225" s="99" t="s">
        <v>172</v>
      </c>
      <c r="B225" s="53">
        <v>4</v>
      </c>
      <c r="C225" s="92">
        <v>188494</v>
      </c>
      <c r="D225" s="102">
        <v>2.6361581801</v>
      </c>
      <c r="E225" s="102">
        <v>6.8007469734</v>
      </c>
      <c r="F225" s="102">
        <v>20.036712044</v>
      </c>
      <c r="G225" s="102">
        <v>40.25274014</v>
      </c>
      <c r="H225" s="102">
        <v>22.36410708</v>
      </c>
      <c r="I225" s="102">
        <v>7.909535582</v>
      </c>
    </row>
    <row r="226" spans="1:9" ht="15">
      <c r="A226" s="99" t="s">
        <v>172</v>
      </c>
      <c r="B226" s="53">
        <v>5</v>
      </c>
      <c r="C226" s="92">
        <v>188053</v>
      </c>
      <c r="D226" s="102">
        <v>2.8816344328</v>
      </c>
      <c r="E226" s="102">
        <v>7.0767283691</v>
      </c>
      <c r="F226" s="102">
        <v>20.352772888</v>
      </c>
      <c r="G226" s="102">
        <v>40.458275061</v>
      </c>
      <c r="H226" s="102">
        <v>21.304632205</v>
      </c>
      <c r="I226" s="102">
        <v>7.925957044</v>
      </c>
    </row>
    <row r="227" spans="1:9" ht="15">
      <c r="A227" s="99" t="s">
        <v>172</v>
      </c>
      <c r="B227" s="53">
        <v>6</v>
      </c>
      <c r="C227" s="92">
        <v>187608</v>
      </c>
      <c r="D227" s="102">
        <v>2.7861285233</v>
      </c>
      <c r="E227" s="102">
        <v>6.6431069038</v>
      </c>
      <c r="F227" s="102">
        <v>19.920259264</v>
      </c>
      <c r="G227" s="102">
        <v>40.515862863</v>
      </c>
      <c r="H227" s="102">
        <v>21.931900559</v>
      </c>
      <c r="I227" s="102">
        <v>8.2027418873</v>
      </c>
    </row>
    <row r="228" spans="1:9" ht="15">
      <c r="A228" s="99" t="s">
        <v>172</v>
      </c>
      <c r="B228" s="53">
        <v>7</v>
      </c>
      <c r="C228" s="92">
        <v>187156</v>
      </c>
      <c r="D228" s="102">
        <v>2.8291906217</v>
      </c>
      <c r="E228" s="102">
        <v>6.3919938447</v>
      </c>
      <c r="F228" s="102">
        <v>19.356579538</v>
      </c>
      <c r="G228" s="102">
        <v>40.963153733</v>
      </c>
      <c r="H228" s="102">
        <v>22.397358353</v>
      </c>
      <c r="I228" s="102">
        <v>8.0617239095</v>
      </c>
    </row>
    <row r="229" spans="1:9" ht="15">
      <c r="A229" s="99" t="s">
        <v>172</v>
      </c>
      <c r="B229" s="53">
        <v>8</v>
      </c>
      <c r="C229" s="92">
        <v>184798</v>
      </c>
      <c r="D229" s="102">
        <v>2.8615028301</v>
      </c>
      <c r="E229" s="102">
        <v>6.42377082</v>
      </c>
      <c r="F229" s="102">
        <v>18.993170922</v>
      </c>
      <c r="G229" s="102">
        <v>40.346215868</v>
      </c>
      <c r="H229" s="102">
        <v>22.816805377</v>
      </c>
      <c r="I229" s="102">
        <v>8.5585341833</v>
      </c>
    </row>
    <row r="230" spans="1:9" ht="15">
      <c r="A230" s="99" t="s">
        <v>172</v>
      </c>
      <c r="B230" s="53">
        <v>9</v>
      </c>
      <c r="C230" s="92">
        <v>183689</v>
      </c>
      <c r="D230" s="102">
        <v>2.7900418642</v>
      </c>
      <c r="E230" s="102">
        <v>6.3661950362</v>
      </c>
      <c r="F230" s="102">
        <v>19.249383469</v>
      </c>
      <c r="G230" s="102">
        <v>40.901741531</v>
      </c>
      <c r="H230" s="102">
        <v>22.474944063</v>
      </c>
      <c r="I230" s="102">
        <v>8.2176940372</v>
      </c>
    </row>
    <row r="231" spans="1:9" ht="15">
      <c r="A231" s="99" t="s">
        <v>172</v>
      </c>
      <c r="B231" s="53">
        <v>10</v>
      </c>
      <c r="C231" s="92">
        <v>182843</v>
      </c>
      <c r="D231" s="102">
        <v>2.8117018426</v>
      </c>
      <c r="E231" s="102">
        <v>6.4492488091</v>
      </c>
      <c r="F231" s="102">
        <v>19.33899575</v>
      </c>
      <c r="G231" s="102">
        <v>40.750261153</v>
      </c>
      <c r="H231" s="102">
        <v>22.452595943</v>
      </c>
      <c r="I231" s="102">
        <v>8.1971965019</v>
      </c>
    </row>
    <row r="232" spans="1:9" ht="15">
      <c r="A232" s="99" t="s">
        <v>172</v>
      </c>
      <c r="B232" s="53">
        <v>11</v>
      </c>
      <c r="C232" s="92">
        <v>180308</v>
      </c>
      <c r="D232" s="102">
        <v>2.7142445149</v>
      </c>
      <c r="E232" s="102">
        <v>6.3768662511</v>
      </c>
      <c r="F232" s="102">
        <v>19.188277836</v>
      </c>
      <c r="G232" s="102">
        <v>41.291567762</v>
      </c>
      <c r="H232" s="102">
        <v>22.615191783</v>
      </c>
      <c r="I232" s="102">
        <v>7.8138518535</v>
      </c>
    </row>
    <row r="233" spans="1:9" ht="15">
      <c r="A233" s="99" t="s">
        <v>172</v>
      </c>
      <c r="B233" s="53">
        <v>12</v>
      </c>
      <c r="C233" s="92">
        <v>179115</v>
      </c>
      <c r="D233" s="102">
        <v>2.6893336683</v>
      </c>
      <c r="E233" s="102">
        <v>6.2049521257</v>
      </c>
      <c r="F233" s="102">
        <v>19.039164782</v>
      </c>
      <c r="G233" s="102">
        <v>41.283532926</v>
      </c>
      <c r="H233" s="102">
        <v>22.68095916</v>
      </c>
      <c r="I233" s="102">
        <v>8.1020573375</v>
      </c>
    </row>
    <row r="235" spans="7:9" ht="15">
      <c r="G235" s="55"/>
      <c r="H235" s="55"/>
      <c r="I235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625" style="232" customWidth="1"/>
    <col min="2" max="5" width="8.00390625" style="16" customWidth="1"/>
    <col min="6" max="16384" width="9.125" style="16" customWidth="1"/>
  </cols>
  <sheetData>
    <row r="1" ht="15">
      <c r="A1" s="232" t="s">
        <v>221</v>
      </c>
    </row>
    <row r="2" ht="15">
      <c r="A2" s="232" t="s">
        <v>575</v>
      </c>
    </row>
    <row r="4" spans="2:3" ht="15">
      <c r="B4" s="53"/>
      <c r="C4" s="53"/>
    </row>
    <row r="5" ht="15">
      <c r="A5" s="230" t="s">
        <v>222</v>
      </c>
    </row>
    <row r="6" spans="1:5" ht="15">
      <c r="A6" s="233" t="s">
        <v>223</v>
      </c>
      <c r="B6" s="109">
        <v>1997</v>
      </c>
      <c r="C6" s="109">
        <v>2001</v>
      </c>
      <c r="D6" s="109">
        <v>2005</v>
      </c>
      <c r="E6" s="54">
        <v>2009</v>
      </c>
    </row>
    <row r="7" spans="1:6" ht="15">
      <c r="A7" s="233">
        <v>1</v>
      </c>
      <c r="B7" s="110">
        <v>9.88</v>
      </c>
      <c r="C7" s="110">
        <v>10.32</v>
      </c>
      <c r="D7" s="110">
        <v>10.61</v>
      </c>
      <c r="E7" s="104">
        <v>10.32</v>
      </c>
      <c r="F7" s="63"/>
    </row>
    <row r="8" spans="1:6" ht="15">
      <c r="A8" s="233">
        <v>2</v>
      </c>
      <c r="B8" s="62">
        <v>10.35</v>
      </c>
      <c r="C8" s="62">
        <v>11.03</v>
      </c>
      <c r="D8" s="62">
        <v>11.59</v>
      </c>
      <c r="E8" s="104">
        <v>11.27</v>
      </c>
      <c r="F8" s="63"/>
    </row>
    <row r="9" spans="1:6" ht="15">
      <c r="A9" s="233">
        <v>3</v>
      </c>
      <c r="B9" s="62">
        <v>10.71</v>
      </c>
      <c r="C9" s="62">
        <v>11.62</v>
      </c>
      <c r="D9" s="62">
        <v>12.22</v>
      </c>
      <c r="E9" s="104">
        <v>11.79</v>
      </c>
      <c r="F9" s="63"/>
    </row>
    <row r="10" spans="1:6" ht="15">
      <c r="A10" s="233">
        <v>4</v>
      </c>
      <c r="B10" s="62">
        <v>10.87</v>
      </c>
      <c r="C10" s="62">
        <v>11.85</v>
      </c>
      <c r="D10" s="62">
        <v>12.37</v>
      </c>
      <c r="E10" s="104">
        <v>11.81</v>
      </c>
      <c r="F10" s="63"/>
    </row>
    <row r="11" spans="1:6" ht="15">
      <c r="A11" s="233">
        <v>5</v>
      </c>
      <c r="B11" s="62">
        <v>10.87</v>
      </c>
      <c r="C11" s="62">
        <v>11.88</v>
      </c>
      <c r="D11" s="62">
        <v>12.3</v>
      </c>
      <c r="E11" s="104">
        <v>11.65</v>
      </c>
      <c r="F11" s="63"/>
    </row>
    <row r="12" spans="1:6" ht="15">
      <c r="A12" s="233">
        <v>6</v>
      </c>
      <c r="B12" s="62">
        <v>10.86</v>
      </c>
      <c r="C12" s="62">
        <v>11.84</v>
      </c>
      <c r="D12" s="62">
        <v>12.19</v>
      </c>
      <c r="E12" s="104">
        <v>11.52</v>
      </c>
      <c r="F12" s="63"/>
    </row>
    <row r="13" ht="15">
      <c r="A13" s="101"/>
    </row>
    <row r="15" spans="2:13" ht="15">
      <c r="B15" s="111"/>
      <c r="C15" s="111"/>
      <c r="D15" s="111"/>
      <c r="E15" s="111"/>
      <c r="F15" s="111"/>
      <c r="G15" s="111"/>
      <c r="L15" s="111"/>
      <c r="M15" s="111"/>
    </row>
    <row r="16" spans="1:12" ht="15">
      <c r="A16" s="233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5">
      <c r="A17" s="230"/>
      <c r="B17" s="110"/>
      <c r="C17" s="110"/>
      <c r="D17" s="110"/>
      <c r="E17" s="110"/>
      <c r="F17" s="110"/>
      <c r="G17" s="104"/>
      <c r="H17" s="104"/>
      <c r="I17" s="104"/>
      <c r="J17" s="104"/>
      <c r="K17" s="104"/>
      <c r="L17" s="110"/>
    </row>
    <row r="18" spans="1:12" ht="15">
      <c r="A18" s="23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15">
      <c r="A19" s="23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62"/>
    </row>
    <row r="20" spans="1:12" ht="15">
      <c r="A20" s="230"/>
      <c r="B20" s="110"/>
      <c r="C20" s="110"/>
      <c r="D20" s="110"/>
      <c r="E20" s="110"/>
      <c r="F20" s="110"/>
      <c r="G20" s="110"/>
      <c r="H20" s="110"/>
      <c r="I20" s="110"/>
      <c r="J20" s="62"/>
      <c r="K20" s="62"/>
      <c r="L20" s="62"/>
    </row>
    <row r="21" spans="1:12" ht="15">
      <c r="A21" s="230"/>
      <c r="B21" s="110"/>
      <c r="C21" s="110"/>
      <c r="D21" s="110"/>
      <c r="E21" s="110"/>
      <c r="F21" s="110"/>
      <c r="G21" s="110"/>
      <c r="H21" s="110"/>
      <c r="I21" s="110"/>
      <c r="J21" s="62"/>
      <c r="K21" s="62"/>
      <c r="L21" s="62"/>
    </row>
    <row r="22" spans="1:12" ht="15">
      <c r="A22" s="230"/>
      <c r="B22" s="110"/>
      <c r="C22" s="110"/>
      <c r="D22" s="110"/>
      <c r="E22" s="110"/>
      <c r="F22" s="110"/>
      <c r="G22" s="110"/>
      <c r="H22" s="110"/>
      <c r="I22" s="110"/>
      <c r="J22" s="62"/>
      <c r="K22" s="62"/>
      <c r="L22" s="62"/>
    </row>
    <row r="23" spans="7:12" ht="15">
      <c r="G23" s="112"/>
      <c r="H23" s="112"/>
      <c r="I23" s="112"/>
      <c r="J23" s="113"/>
      <c r="K23" s="62"/>
      <c r="L23" s="114"/>
    </row>
    <row r="24" spans="8:11" ht="15">
      <c r="H24" s="114"/>
      <c r="I24" s="114"/>
      <c r="J24" s="114"/>
      <c r="K24" s="114"/>
    </row>
    <row r="25" ht="15">
      <c r="B25" s="115"/>
    </row>
    <row r="26" ht="15">
      <c r="B26" s="115"/>
    </row>
    <row r="27" ht="15">
      <c r="B27" s="1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5.875" style="230" customWidth="1"/>
    <col min="2" max="3" width="11.75390625" style="53" customWidth="1"/>
    <col min="4" max="4" width="9.625" style="16" customWidth="1"/>
    <col min="5" max="16384" width="9.125" style="16" customWidth="1"/>
  </cols>
  <sheetData>
    <row r="1" ht="15" customHeight="1">
      <c r="A1" s="232" t="s">
        <v>224</v>
      </c>
    </row>
    <row r="2" ht="15" customHeight="1">
      <c r="A2" s="232" t="s">
        <v>576</v>
      </c>
    </row>
    <row r="3" ht="15" customHeight="1">
      <c r="A3" s="232"/>
    </row>
    <row r="4" ht="15" customHeight="1">
      <c r="A4" s="232"/>
    </row>
    <row r="5" spans="1:5" ht="15" customHeight="1">
      <c r="A5" s="16"/>
      <c r="B5" s="53" t="s">
        <v>225</v>
      </c>
      <c r="C5" s="53" t="s">
        <v>69</v>
      </c>
      <c r="D5" s="54"/>
      <c r="E5" s="54"/>
    </row>
    <row r="6" spans="1:6" ht="15" customHeight="1">
      <c r="A6" s="230" t="s">
        <v>73</v>
      </c>
      <c r="B6" s="55">
        <v>13.5672</v>
      </c>
      <c r="C6" s="55">
        <v>12.4305</v>
      </c>
      <c r="D6" s="32"/>
      <c r="E6" s="32"/>
      <c r="F6" s="32"/>
    </row>
    <row r="7" spans="2:6" ht="15" customHeight="1">
      <c r="B7" s="55"/>
      <c r="C7" s="55"/>
      <c r="D7" s="32"/>
      <c r="E7" s="32"/>
      <c r="F7" s="32"/>
    </row>
    <row r="8" spans="1:6" ht="15" customHeight="1">
      <c r="A8" s="16" t="s">
        <v>38</v>
      </c>
      <c r="B8" s="55">
        <v>14.0868</v>
      </c>
      <c r="C8" s="55">
        <v>12.628</v>
      </c>
      <c r="D8" s="32"/>
      <c r="E8" s="32"/>
      <c r="F8" s="32"/>
    </row>
    <row r="9" spans="1:6" ht="15" customHeight="1">
      <c r="A9" s="16" t="s">
        <v>40</v>
      </c>
      <c r="B9" s="55">
        <v>13.0326</v>
      </c>
      <c r="C9" s="55">
        <v>12.0798</v>
      </c>
      <c r="D9" s="32"/>
      <c r="E9" s="32"/>
      <c r="F9" s="32"/>
    </row>
    <row r="10" spans="1:5" ht="15" customHeight="1">
      <c r="A10" s="16" t="s">
        <v>226</v>
      </c>
      <c r="B10" s="55">
        <v>12.7638</v>
      </c>
      <c r="C10" s="55">
        <v>11.6142</v>
      </c>
      <c r="D10" s="25"/>
      <c r="E10" s="32"/>
    </row>
    <row r="11" spans="1:4" ht="15" customHeight="1">
      <c r="A11" s="16" t="s">
        <v>227</v>
      </c>
      <c r="B11" s="55">
        <v>12.7912</v>
      </c>
      <c r="C11" s="55">
        <v>12.1427</v>
      </c>
      <c r="D11" s="25"/>
    </row>
    <row r="12" spans="1:4" ht="15" customHeight="1">
      <c r="A12" s="16" t="s">
        <v>49</v>
      </c>
      <c r="B12" s="55">
        <v>13.7633</v>
      </c>
      <c r="C12" s="55">
        <v>12.0952</v>
      </c>
      <c r="D12" s="25"/>
    </row>
    <row r="13" spans="1:4" ht="15" customHeight="1">
      <c r="A13" s="16"/>
      <c r="B13" s="55"/>
      <c r="C13" s="55"/>
      <c r="D13" s="25"/>
    </row>
    <row r="14" spans="1:4" ht="15" customHeight="1">
      <c r="A14" s="16" t="s">
        <v>228</v>
      </c>
      <c r="B14" s="55">
        <v>14.3136</v>
      </c>
      <c r="C14" s="55">
        <v>12.966</v>
      </c>
      <c r="D14" s="25"/>
    </row>
    <row r="15" spans="1:4" ht="15" customHeight="1">
      <c r="A15" s="16" t="s">
        <v>229</v>
      </c>
      <c r="B15" s="55">
        <v>11.4675</v>
      </c>
      <c r="C15" s="55">
        <v>11.3935</v>
      </c>
      <c r="D15" s="25"/>
    </row>
    <row r="16" spans="2:4" ht="15" customHeight="1">
      <c r="B16" s="57"/>
      <c r="C16" s="57"/>
      <c r="D16" s="25"/>
    </row>
    <row r="17" spans="2:4" ht="15" customHeight="1">
      <c r="B17" s="57"/>
      <c r="C17" s="57"/>
      <c r="D17" s="25"/>
    </row>
    <row r="18" spans="2:4" ht="15" customHeight="1">
      <c r="B18" s="57"/>
      <c r="C18" s="57"/>
      <c r="D18" s="25"/>
    </row>
    <row r="19" spans="2:4" ht="15" customHeight="1">
      <c r="B19" s="57"/>
      <c r="C19" s="57"/>
      <c r="D19" s="25"/>
    </row>
    <row r="20" spans="2:4" ht="15" customHeight="1">
      <c r="B20" s="57"/>
      <c r="C20" s="57"/>
      <c r="D20" s="25"/>
    </row>
    <row r="21" spans="2:4" ht="15" customHeight="1">
      <c r="B21" s="57"/>
      <c r="C21" s="57"/>
      <c r="D21" s="25"/>
    </row>
    <row r="22" spans="2:4" ht="15" customHeight="1">
      <c r="B22" s="57"/>
      <c r="C22" s="57"/>
      <c r="D22" s="25"/>
    </row>
    <row r="23" spans="2:4" ht="15" customHeight="1">
      <c r="B23" s="57"/>
      <c r="C23" s="57"/>
      <c r="D23" s="25"/>
    </row>
    <row r="24" spans="2:4" ht="15" customHeight="1">
      <c r="B24" s="57"/>
      <c r="C24" s="57"/>
      <c r="D24" s="25"/>
    </row>
    <row r="25" spans="2:4" ht="15" customHeight="1">
      <c r="B25" s="57"/>
      <c r="C25" s="57"/>
      <c r="D25" s="25"/>
    </row>
    <row r="26" spans="2:4" ht="15" customHeight="1">
      <c r="B26" s="57"/>
      <c r="C26" s="57"/>
      <c r="D26" s="25"/>
    </row>
    <row r="27" spans="2:4" ht="15" customHeight="1">
      <c r="B27" s="57"/>
      <c r="C27" s="57"/>
      <c r="D27" s="25"/>
    </row>
    <row r="28" spans="2:4" ht="15" customHeight="1">
      <c r="B28" s="57"/>
      <c r="C28" s="57"/>
      <c r="D28" s="25"/>
    </row>
    <row r="29" ht="15" customHeight="1">
      <c r="D29" s="25"/>
    </row>
    <row r="30" ht="15" customHeight="1">
      <c r="D30" s="25"/>
    </row>
    <row r="31" ht="15" customHeight="1">
      <c r="D31" s="25"/>
    </row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125" style="230" customWidth="1"/>
    <col min="2" max="2" width="29.00390625" style="16" customWidth="1"/>
    <col min="3" max="6" width="7.375" style="53" customWidth="1"/>
    <col min="7" max="14" width="7.375" style="16" customWidth="1"/>
    <col min="15" max="16384" width="9.125" style="16" customWidth="1"/>
  </cols>
  <sheetData>
    <row r="1" ht="15">
      <c r="A1" s="256" t="s">
        <v>603</v>
      </c>
    </row>
    <row r="2" ht="15">
      <c r="A2" s="256" t="s">
        <v>604</v>
      </c>
    </row>
    <row r="3" ht="15">
      <c r="A3" s="256"/>
    </row>
    <row r="4" spans="1:3" ht="15">
      <c r="A4" s="256"/>
      <c r="C4" s="259"/>
    </row>
    <row r="5" spans="3:12" ht="15">
      <c r="C5" s="53" t="s">
        <v>605</v>
      </c>
      <c r="F5" s="53" t="s">
        <v>606</v>
      </c>
      <c r="G5" s="230"/>
      <c r="H5" s="230"/>
      <c r="I5" s="53" t="s">
        <v>185</v>
      </c>
      <c r="L5" s="53" t="s">
        <v>607</v>
      </c>
    </row>
    <row r="6" spans="3:14" ht="15">
      <c r="C6" s="16">
        <v>1998</v>
      </c>
      <c r="D6" s="16">
        <v>2003</v>
      </c>
      <c r="E6" s="16">
        <v>2007</v>
      </c>
      <c r="F6" s="16">
        <v>1998</v>
      </c>
      <c r="G6" s="16">
        <v>2003</v>
      </c>
      <c r="H6" s="16">
        <v>2007</v>
      </c>
      <c r="I6" s="16">
        <v>1998</v>
      </c>
      <c r="J6" s="16">
        <v>2003</v>
      </c>
      <c r="K6" s="16">
        <v>2007</v>
      </c>
      <c r="L6" s="16">
        <v>1998</v>
      </c>
      <c r="M6" s="16">
        <v>2003</v>
      </c>
      <c r="N6" s="16">
        <v>2007</v>
      </c>
    </row>
    <row r="7" spans="1:2" ht="15">
      <c r="A7" s="99" t="s">
        <v>608</v>
      </c>
      <c r="B7" s="230"/>
    </row>
    <row r="8" spans="1:15" ht="15">
      <c r="A8" s="99"/>
      <c r="B8" s="16" t="s">
        <v>609</v>
      </c>
      <c r="C8" s="62">
        <v>0.502</v>
      </c>
      <c r="D8" s="62">
        <v>0.846</v>
      </c>
      <c r="E8" s="62">
        <v>0.855</v>
      </c>
      <c r="F8" s="62">
        <v>0.038</v>
      </c>
      <c r="G8" s="17">
        <v>0.025</v>
      </c>
      <c r="H8" s="17">
        <v>0.014</v>
      </c>
      <c r="I8" s="17">
        <v>0.079</v>
      </c>
      <c r="J8" s="17">
        <v>0.051</v>
      </c>
      <c r="K8" s="17">
        <v>0.043</v>
      </c>
      <c r="L8" s="17">
        <v>0.074</v>
      </c>
      <c r="M8" s="17">
        <v>0.044</v>
      </c>
      <c r="N8" s="17">
        <v>0.033</v>
      </c>
      <c r="O8" s="17"/>
    </row>
    <row r="9" spans="1:15" ht="15">
      <c r="A9" s="50"/>
      <c r="B9" s="16" t="s">
        <v>610</v>
      </c>
      <c r="C9" s="62" t="s">
        <v>611</v>
      </c>
      <c r="D9" s="62" t="s">
        <v>611</v>
      </c>
      <c r="E9" s="62" t="s">
        <v>611</v>
      </c>
      <c r="F9" s="62">
        <v>0.173</v>
      </c>
      <c r="G9" s="17">
        <v>0.146</v>
      </c>
      <c r="H9" s="17">
        <v>0.123</v>
      </c>
      <c r="I9" s="17">
        <v>0.292</v>
      </c>
      <c r="J9" s="17">
        <v>0.298</v>
      </c>
      <c r="K9" s="17">
        <v>0.244</v>
      </c>
      <c r="L9" s="17">
        <v>0.495</v>
      </c>
      <c r="M9" s="17">
        <v>0.411</v>
      </c>
      <c r="N9" s="17">
        <v>0.363</v>
      </c>
      <c r="O9" s="17"/>
    </row>
    <row r="10" spans="2:15" ht="15">
      <c r="B10" s="16" t="s">
        <v>612</v>
      </c>
      <c r="C10" s="62">
        <v>0.086</v>
      </c>
      <c r="D10" s="62">
        <v>0.143</v>
      </c>
      <c r="E10" s="62">
        <v>0.162</v>
      </c>
      <c r="F10" s="62" t="s">
        <v>611</v>
      </c>
      <c r="G10" s="62" t="s">
        <v>611</v>
      </c>
      <c r="H10" s="62" t="s">
        <v>611</v>
      </c>
      <c r="I10" s="17"/>
      <c r="J10" s="17"/>
      <c r="K10" s="17"/>
      <c r="L10" s="17">
        <v>0.603</v>
      </c>
      <c r="M10" s="17">
        <v>0.505</v>
      </c>
      <c r="N10" s="17">
        <v>0.441</v>
      </c>
      <c r="O10" s="17"/>
    </row>
    <row r="11" spans="1:14" ht="15">
      <c r="A11" s="260"/>
      <c r="B11" s="16" t="s">
        <v>613</v>
      </c>
      <c r="C11" s="62" t="s">
        <v>611</v>
      </c>
      <c r="D11" s="62" t="s">
        <v>611</v>
      </c>
      <c r="E11" s="62" t="s">
        <v>611</v>
      </c>
      <c r="F11" s="62">
        <v>0.09</v>
      </c>
      <c r="G11" s="17">
        <v>0.053</v>
      </c>
      <c r="H11" s="17">
        <v>0.046</v>
      </c>
      <c r="I11" s="17">
        <v>0.244</v>
      </c>
      <c r="J11" s="17">
        <v>0.172</v>
      </c>
      <c r="K11" s="17">
        <v>0.107</v>
      </c>
      <c r="L11" s="62" t="s">
        <v>611</v>
      </c>
      <c r="M11" s="62" t="s">
        <v>611</v>
      </c>
      <c r="N11" s="62" t="s">
        <v>611</v>
      </c>
    </row>
    <row r="12" spans="2:14" ht="15">
      <c r="B12" s="16" t="s">
        <v>614</v>
      </c>
      <c r="C12" s="62">
        <v>0.237</v>
      </c>
      <c r="D12" s="62">
        <v>0.362</v>
      </c>
      <c r="E12" s="62">
        <v>0.224</v>
      </c>
      <c r="F12" s="62">
        <v>0.021</v>
      </c>
      <c r="G12" s="17">
        <v>0.02</v>
      </c>
      <c r="H12" s="17">
        <v>0.011</v>
      </c>
      <c r="I12" s="17">
        <v>0.079</v>
      </c>
      <c r="J12" s="17">
        <v>0.051</v>
      </c>
      <c r="K12" s="17">
        <v>0.043</v>
      </c>
      <c r="L12" s="17">
        <v>0.127</v>
      </c>
      <c r="M12" s="17">
        <v>0.119</v>
      </c>
      <c r="N12" s="17">
        <v>0.111</v>
      </c>
    </row>
    <row r="13" spans="1:14" ht="15">
      <c r="A13" s="230" t="s">
        <v>615</v>
      </c>
      <c r="C13" s="62"/>
      <c r="D13" s="62"/>
      <c r="E13" s="62"/>
      <c r="F13" s="62"/>
      <c r="G13" s="17"/>
      <c r="H13" s="17"/>
      <c r="I13" s="17"/>
      <c r="J13" s="17"/>
      <c r="K13" s="17"/>
      <c r="L13" s="17"/>
      <c r="M13" s="17"/>
      <c r="N13" s="17"/>
    </row>
    <row r="14" spans="2:14" ht="15">
      <c r="B14" s="16" t="s">
        <v>616</v>
      </c>
      <c r="C14" s="62">
        <v>1.24</v>
      </c>
      <c r="D14" s="62">
        <v>1.67</v>
      </c>
      <c r="E14" s="62">
        <v>1.45</v>
      </c>
      <c r="F14" s="62">
        <v>0.242</v>
      </c>
      <c r="G14" s="17">
        <v>0.215</v>
      </c>
      <c r="H14" s="17">
        <v>0.175</v>
      </c>
      <c r="I14" s="17">
        <v>0.44</v>
      </c>
      <c r="J14" s="17">
        <v>0.421</v>
      </c>
      <c r="K14" s="17">
        <v>0.388</v>
      </c>
      <c r="L14" s="17">
        <v>0.463</v>
      </c>
      <c r="M14" s="17">
        <v>0.513</v>
      </c>
      <c r="N14" s="17">
        <v>0.564</v>
      </c>
    </row>
    <row r="15" spans="1:14" ht="15">
      <c r="A15" s="50"/>
      <c r="B15" s="16" t="s">
        <v>617</v>
      </c>
      <c r="C15" s="62">
        <v>1.65</v>
      </c>
      <c r="D15" s="62">
        <v>2.89</v>
      </c>
      <c r="E15" s="62">
        <v>2.32</v>
      </c>
      <c r="F15" s="62">
        <v>0.428</v>
      </c>
      <c r="G15" s="17">
        <v>0.536</v>
      </c>
      <c r="H15" s="17">
        <v>0.519</v>
      </c>
      <c r="I15" s="17">
        <v>0.665</v>
      </c>
      <c r="J15" s="17">
        <v>0.737</v>
      </c>
      <c r="K15" s="17">
        <v>0.612</v>
      </c>
      <c r="L15" s="17">
        <v>0.489</v>
      </c>
      <c r="M15" s="17">
        <v>0.524</v>
      </c>
      <c r="N15" s="17">
        <v>0.442</v>
      </c>
    </row>
    <row r="16" spans="2:14" ht="15">
      <c r="B16" s="16" t="s">
        <v>618</v>
      </c>
      <c r="C16" s="62" t="s">
        <v>611</v>
      </c>
      <c r="D16" s="62" t="s">
        <v>611</v>
      </c>
      <c r="E16" s="62" t="s">
        <v>611</v>
      </c>
      <c r="F16" s="62">
        <v>0.155</v>
      </c>
      <c r="G16" s="17">
        <v>0.28</v>
      </c>
      <c r="H16" s="17">
        <v>0.474</v>
      </c>
      <c r="I16" s="17">
        <v>0.491</v>
      </c>
      <c r="J16" s="17">
        <v>0.771</v>
      </c>
      <c r="K16" s="17">
        <v>1.1</v>
      </c>
      <c r="L16" s="62" t="s">
        <v>611</v>
      </c>
      <c r="M16" s="62" t="s">
        <v>611</v>
      </c>
      <c r="N16" s="62" t="s">
        <v>611</v>
      </c>
    </row>
    <row r="17" spans="1:14" ht="15">
      <c r="A17" s="256"/>
      <c r="B17" s="16" t="s">
        <v>619</v>
      </c>
      <c r="C17" s="62" t="s">
        <v>611</v>
      </c>
      <c r="D17" s="62" t="s">
        <v>611</v>
      </c>
      <c r="E17" s="62" t="s">
        <v>611</v>
      </c>
      <c r="F17" s="62">
        <v>0.058</v>
      </c>
      <c r="G17" s="17">
        <v>0.084</v>
      </c>
      <c r="H17" s="17">
        <v>0.115</v>
      </c>
      <c r="I17" s="17">
        <v>0.148</v>
      </c>
      <c r="J17" s="17">
        <v>0.384</v>
      </c>
      <c r="K17" s="17">
        <v>0.482</v>
      </c>
      <c r="L17" s="62" t="s">
        <v>611</v>
      </c>
      <c r="M17" s="62" t="s">
        <v>611</v>
      </c>
      <c r="N17" s="62" t="s">
        <v>611</v>
      </c>
    </row>
    <row r="18" spans="2:14" ht="15">
      <c r="B18" s="16" t="s">
        <v>620</v>
      </c>
      <c r="C18" s="62" t="s">
        <v>611</v>
      </c>
      <c r="D18" s="62" t="s">
        <v>611</v>
      </c>
      <c r="E18" s="62" t="s">
        <v>611</v>
      </c>
      <c r="F18" s="62" t="s">
        <v>611</v>
      </c>
      <c r="G18" s="62" t="s">
        <v>611</v>
      </c>
      <c r="H18" s="62" t="s">
        <v>611</v>
      </c>
      <c r="I18" s="62" t="s">
        <v>611</v>
      </c>
      <c r="J18" s="62" t="s">
        <v>611</v>
      </c>
      <c r="K18" s="62" t="s">
        <v>611</v>
      </c>
      <c r="L18" s="17">
        <v>0.651</v>
      </c>
      <c r="M18" s="17">
        <v>0.625</v>
      </c>
      <c r="N18" s="17">
        <v>0.608</v>
      </c>
    </row>
    <row r="19" spans="3:11" ht="15">
      <c r="C19" s="118"/>
      <c r="D19" s="118"/>
      <c r="E19" s="118"/>
      <c r="F19" s="118"/>
      <c r="G19" s="95"/>
      <c r="H19" s="95"/>
      <c r="I19" s="95"/>
      <c r="J19" s="95"/>
      <c r="K19" s="95"/>
    </row>
    <row r="30" spans="2:14" s="230" customFormat="1" ht="15">
      <c r="B30" s="16"/>
      <c r="C30" s="53"/>
      <c r="D30" s="53"/>
      <c r="E30" s="53"/>
      <c r="F30" s="53"/>
      <c r="G30" s="16"/>
      <c r="H30" s="16"/>
      <c r="I30" s="16"/>
      <c r="J30" s="16"/>
      <c r="K30" s="16"/>
      <c r="L30" s="16"/>
      <c r="M30" s="16"/>
      <c r="N30" s="16"/>
    </row>
    <row r="31" spans="2:14" s="230" customFormat="1" ht="15">
      <c r="B31" s="16"/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119" customWidth="1"/>
    <col min="2" max="2" width="9.25390625" style="228" customWidth="1"/>
    <col min="3" max="3" width="8.00390625" style="228" customWidth="1"/>
    <col min="4" max="4" width="8.00390625" style="228" bestFit="1" customWidth="1"/>
    <col min="5" max="5" width="7.25390625" style="228" bestFit="1" customWidth="1"/>
    <col min="6" max="6" width="7.125" style="228" customWidth="1"/>
    <col min="7" max="7" width="8.00390625" style="228" bestFit="1" customWidth="1"/>
    <col min="8" max="8" width="7.75390625" style="228" customWidth="1"/>
    <col min="9" max="9" width="7.375" style="120" customWidth="1"/>
    <col min="10" max="10" width="9.875" style="228" customWidth="1"/>
    <col min="11" max="11" width="7.00390625" style="120" customWidth="1"/>
    <col min="12" max="12" width="8.25390625" style="120" bestFit="1" customWidth="1"/>
    <col min="13" max="13" width="7.875" style="120" customWidth="1"/>
    <col min="14" max="17" width="7.625" style="120" bestFit="1" customWidth="1"/>
    <col min="18" max="255" width="9.125" style="120" customWidth="1"/>
    <col min="256" max="16384" width="26.875" style="120" customWidth="1"/>
  </cols>
  <sheetData>
    <row r="1" ht="15">
      <c r="A1" s="119" t="s">
        <v>230</v>
      </c>
    </row>
    <row r="2" ht="15">
      <c r="A2" s="119" t="s">
        <v>231</v>
      </c>
    </row>
    <row r="5" spans="2:18" ht="15">
      <c r="B5" s="121" t="s">
        <v>232</v>
      </c>
      <c r="K5" s="119"/>
      <c r="L5" s="122" t="s">
        <v>65</v>
      </c>
      <c r="M5" s="228"/>
      <c r="N5" s="228"/>
      <c r="O5" s="228"/>
      <c r="P5" s="228"/>
      <c r="Q5" s="228"/>
      <c r="R5" s="228"/>
    </row>
    <row r="6" spans="2:19" ht="15">
      <c r="B6" s="228" t="s">
        <v>233</v>
      </c>
      <c r="D6" s="228" t="s">
        <v>234</v>
      </c>
      <c r="F6" s="228" t="s">
        <v>235</v>
      </c>
      <c r="H6" s="123"/>
      <c r="K6" s="119"/>
      <c r="L6" s="228" t="s">
        <v>233</v>
      </c>
      <c r="M6" s="228"/>
      <c r="N6" s="228" t="s">
        <v>234</v>
      </c>
      <c r="O6" s="228"/>
      <c r="P6" s="228" t="s">
        <v>235</v>
      </c>
      <c r="Q6" s="228"/>
      <c r="R6" s="124" t="s">
        <v>236</v>
      </c>
      <c r="S6" s="125"/>
    </row>
    <row r="7" spans="2:19" ht="15">
      <c r="B7" s="228" t="s">
        <v>237</v>
      </c>
      <c r="C7" s="228" t="s">
        <v>238</v>
      </c>
      <c r="D7" s="228" t="s">
        <v>237</v>
      </c>
      <c r="E7" s="228" t="s">
        <v>239</v>
      </c>
      <c r="F7" s="228" t="s">
        <v>237</v>
      </c>
      <c r="G7" s="228" t="s">
        <v>239</v>
      </c>
      <c r="I7" s="228"/>
      <c r="J7" s="126"/>
      <c r="K7" s="119"/>
      <c r="L7" s="228" t="s">
        <v>237</v>
      </c>
      <c r="M7" s="228" t="s">
        <v>238</v>
      </c>
      <c r="N7" s="228" t="s">
        <v>237</v>
      </c>
      <c r="O7" s="228" t="s">
        <v>239</v>
      </c>
      <c r="P7" s="228" t="s">
        <v>237</v>
      </c>
      <c r="Q7" s="228" t="s">
        <v>239</v>
      </c>
      <c r="R7" s="124" t="s">
        <v>237</v>
      </c>
      <c r="S7" s="124" t="s">
        <v>239</v>
      </c>
    </row>
    <row r="8" spans="1:19" ht="15">
      <c r="A8" s="127">
        <v>1994</v>
      </c>
      <c r="B8" s="128">
        <v>1.89067</v>
      </c>
      <c r="C8" s="129">
        <f>(B8-B26)/B26*100</f>
        <v>1.8252027703874436</v>
      </c>
      <c r="D8" s="128">
        <v>0.51476</v>
      </c>
      <c r="E8" s="129">
        <f>(D8-C26)/C26*100</f>
        <v>4.770821460555243</v>
      </c>
      <c r="F8" s="128">
        <v>0.3519</v>
      </c>
      <c r="G8" s="129">
        <f>(F8-D26)/D26*100</f>
        <v>3.099730458221018</v>
      </c>
      <c r="H8" s="120"/>
      <c r="I8" s="130"/>
      <c r="J8" s="128"/>
      <c r="K8" s="127">
        <v>1994</v>
      </c>
      <c r="L8" s="128">
        <v>1.91363</v>
      </c>
      <c r="M8" s="129">
        <f>(L8-L26)/L26*100</f>
        <v>1.6957889590374702</v>
      </c>
      <c r="N8" s="128">
        <v>0.5271</v>
      </c>
      <c r="O8" s="129">
        <f>(N8-M26)/M26*100</f>
        <v>5.056504494449206</v>
      </c>
      <c r="P8" s="128">
        <v>0.33048</v>
      </c>
      <c r="Q8" s="129">
        <f>(P8-N26)/N26*100</f>
        <v>3.0720768487041044</v>
      </c>
      <c r="R8" s="131">
        <v>0.43744</v>
      </c>
      <c r="S8" s="129">
        <f>(R8-O26)/O26*100</f>
        <v>-0.7397322441570195</v>
      </c>
    </row>
    <row r="9" spans="1:19" ht="15">
      <c r="A9" s="127">
        <v>1995</v>
      </c>
      <c r="B9" s="128">
        <v>1.88421</v>
      </c>
      <c r="C9" s="129">
        <f>(B9-B26)/B26*100</f>
        <v>1.477288639472627</v>
      </c>
      <c r="D9" s="128">
        <v>0.51685</v>
      </c>
      <c r="E9" s="129">
        <f>(D9-C26)/C26*100</f>
        <v>5.1962061385655085</v>
      </c>
      <c r="F9" s="128">
        <v>0.37586</v>
      </c>
      <c r="G9" s="129">
        <f>(F9-D26)/D26*100</f>
        <v>10.119535919371854</v>
      </c>
      <c r="H9" s="120"/>
      <c r="I9" s="129"/>
      <c r="J9" s="132"/>
      <c r="K9" s="127">
        <v>1995</v>
      </c>
      <c r="L9" s="128">
        <v>1.90345</v>
      </c>
      <c r="M9" s="129">
        <f>(L9-L26)/L26*100</f>
        <v>1.154794549667327</v>
      </c>
      <c r="N9" s="128">
        <v>0.52977</v>
      </c>
      <c r="O9" s="129">
        <f>(N9-M26)/M26*100</f>
        <v>5.588663225240658</v>
      </c>
      <c r="P9" s="128">
        <v>0.35023</v>
      </c>
      <c r="Q9" s="129">
        <f>(P9-N26)/N26*100</f>
        <v>9.231824844836714</v>
      </c>
      <c r="R9" s="131">
        <v>0.42177</v>
      </c>
      <c r="S9" s="129">
        <f>(R9-O26)/O26*100</f>
        <v>-4.295439074200138</v>
      </c>
    </row>
    <row r="10" spans="1:19" ht="15">
      <c r="A10" s="127">
        <v>1996</v>
      </c>
      <c r="B10" s="128">
        <v>1.89615</v>
      </c>
      <c r="C10" s="129">
        <f>(B10-B26)/B26*100</f>
        <v>2.1203373582222937</v>
      </c>
      <c r="D10" s="128">
        <v>0.53275</v>
      </c>
      <c r="E10" s="129">
        <f>(D10-C26)/C26*100</f>
        <v>8.432386224863626</v>
      </c>
      <c r="F10" s="128">
        <v>0.39711</v>
      </c>
      <c r="G10" s="129">
        <f>(F10-D26)/D26*100</f>
        <v>16.345365053322396</v>
      </c>
      <c r="H10" s="120"/>
      <c r="I10" s="129"/>
      <c r="J10" s="132"/>
      <c r="K10" s="127">
        <v>1996</v>
      </c>
      <c r="L10" s="128">
        <v>1.91862</v>
      </c>
      <c r="M10" s="129">
        <f>(L10-L26)/L26*100</f>
        <v>1.9609718767935682</v>
      </c>
      <c r="N10" s="128">
        <v>0.54825</v>
      </c>
      <c r="O10" s="129">
        <f>(N10-M26)/M26*100</f>
        <v>9.271919159707414</v>
      </c>
      <c r="P10" s="128">
        <v>0.37396</v>
      </c>
      <c r="Q10" s="129">
        <f>(P10-N26)/N26*100</f>
        <v>16.63287901943049</v>
      </c>
      <c r="R10" s="131">
        <v>0.40417</v>
      </c>
      <c r="S10" s="129">
        <f>(R10-O26)/O26*100</f>
        <v>-8.289085545722715</v>
      </c>
    </row>
    <row r="11" spans="1:19" ht="15">
      <c r="A11" s="127">
        <v>1997</v>
      </c>
      <c r="B11" s="128">
        <v>1.86388</v>
      </c>
      <c r="C11" s="129">
        <f>(B11-B26)/B26*100</f>
        <v>0.382382403946611</v>
      </c>
      <c r="D11" s="128">
        <v>0.5306</v>
      </c>
      <c r="E11" s="129">
        <f>(D11-C26)/C26*100</f>
        <v>7.994789546527718</v>
      </c>
      <c r="F11" s="128">
        <v>0.4036</v>
      </c>
      <c r="G11" s="129">
        <f>(F11-D26)/D26*100</f>
        <v>18.246806515879527</v>
      </c>
      <c r="H11" s="120"/>
      <c r="I11" s="129"/>
      <c r="J11" s="132"/>
      <c r="K11" s="127">
        <v>1997</v>
      </c>
      <c r="L11" s="128">
        <v>1.88915</v>
      </c>
      <c r="M11" s="129">
        <f>(L11-L26)/L26*100</f>
        <v>0.39485151882320685</v>
      </c>
      <c r="N11" s="128">
        <v>0.54854</v>
      </c>
      <c r="O11" s="129">
        <f>(N11-M26)/M26*100</f>
        <v>9.329719171666039</v>
      </c>
      <c r="P11" s="128">
        <v>0.38806</v>
      </c>
      <c r="Q11" s="129">
        <f>(P11-N26)/N26*100</f>
        <v>21.030471259707443</v>
      </c>
      <c r="R11" s="131">
        <v>0.36978</v>
      </c>
      <c r="S11" s="129">
        <f>(R11-O26)/O26*100</f>
        <v>-16.092579986385296</v>
      </c>
    </row>
    <row r="12" spans="1:19" ht="15">
      <c r="A12" s="127">
        <v>1998</v>
      </c>
      <c r="B12" s="128">
        <v>1.8605</v>
      </c>
      <c r="C12" s="129">
        <f>(B12-B26)/B26*100</f>
        <v>0.20034683699737965</v>
      </c>
      <c r="D12" s="128">
        <v>0.53191</v>
      </c>
      <c r="E12" s="129">
        <f>(D12-C26)/C26*100</f>
        <v>8.26141822030449</v>
      </c>
      <c r="F12" s="128">
        <v>0.40789</v>
      </c>
      <c r="G12" s="129">
        <f>(F12-D26)/D26*100</f>
        <v>19.503691550451176</v>
      </c>
      <c r="H12" s="120"/>
      <c r="I12" s="129"/>
      <c r="J12" s="132"/>
      <c r="K12" s="127">
        <v>1998</v>
      </c>
      <c r="L12" s="128">
        <v>1.88678</v>
      </c>
      <c r="M12" s="129">
        <f>(L12-L26)/L26*100</f>
        <v>0.26890291860637305</v>
      </c>
      <c r="N12" s="128">
        <v>0.55039</v>
      </c>
      <c r="O12" s="129">
        <f>(N12-M26)/M26*100</f>
        <v>9.698443385884845</v>
      </c>
      <c r="P12" s="128">
        <v>0.39499</v>
      </c>
      <c r="Q12" s="129">
        <f>(P12-N26)/N26*100</f>
        <v>23.191841062907393</v>
      </c>
      <c r="R12" s="131">
        <v>0.35143</v>
      </c>
      <c r="S12" s="129">
        <f>(R12-O26)/O26*100</f>
        <v>-20.25641025641025</v>
      </c>
    </row>
    <row r="13" spans="1:19" ht="15">
      <c r="A13" s="127">
        <v>1999</v>
      </c>
      <c r="B13" s="128">
        <v>1.90705</v>
      </c>
      <c r="C13" s="129">
        <f>(B13-B26)/B26*100</f>
        <v>2.7073751332952645</v>
      </c>
      <c r="D13" s="128">
        <v>0.54392</v>
      </c>
      <c r="E13" s="129">
        <f>(D13-C26)/C26*100</f>
        <v>10.70585361882276</v>
      </c>
      <c r="F13" s="128">
        <v>0.41823</v>
      </c>
      <c r="G13" s="129">
        <f>(F13-D26)/D26*100</f>
        <v>22.533106761982882</v>
      </c>
      <c r="H13" s="120"/>
      <c r="I13" s="129"/>
      <c r="J13" s="132"/>
      <c r="K13" s="127">
        <v>1999</v>
      </c>
      <c r="L13" s="128">
        <v>1.94462</v>
      </c>
      <c r="M13" s="129">
        <f>(L13-L26)/L26*100</f>
        <v>3.3426864783283357</v>
      </c>
      <c r="N13" s="128">
        <v>0.56247</v>
      </c>
      <c r="O13" s="129">
        <f>(N13-M26)/M26*100</f>
        <v>12.106112849540592</v>
      </c>
      <c r="P13" s="128">
        <v>0.41322</v>
      </c>
      <c r="Q13" s="129">
        <f>(P13-N26)/N26*100</f>
        <v>28.877522377818654</v>
      </c>
      <c r="R13" s="131">
        <v>0.36917</v>
      </c>
      <c r="S13" s="129">
        <f>(R13-O26)/O26*100</f>
        <v>-16.230996142500565</v>
      </c>
    </row>
    <row r="14" spans="1:19" ht="15">
      <c r="A14" s="127">
        <v>2000</v>
      </c>
      <c r="B14" s="128">
        <v>1.88591</v>
      </c>
      <c r="C14" s="129">
        <f>(B14-B26)/B26*100</f>
        <v>1.568844989713368</v>
      </c>
      <c r="D14" s="128">
        <v>0.54337</v>
      </c>
      <c r="E14" s="129">
        <f>(D14-C26)/C26*100</f>
        <v>10.593910282504284</v>
      </c>
      <c r="F14" s="128">
        <v>0.40453</v>
      </c>
      <c r="G14" s="129">
        <f>(F14-D26)/D26*100</f>
        <v>18.51927809680065</v>
      </c>
      <c r="H14" s="120"/>
      <c r="I14" s="129"/>
      <c r="J14" s="132"/>
      <c r="K14" s="127">
        <v>2000</v>
      </c>
      <c r="L14" s="128">
        <v>1.92004</v>
      </c>
      <c r="M14" s="129">
        <f>(L14-L26)/L26*100</f>
        <v>2.036434751185081</v>
      </c>
      <c r="N14" s="128">
        <v>0.56091</v>
      </c>
      <c r="O14" s="129">
        <f>(N14-M26)/M26*100</f>
        <v>11.795188647280412</v>
      </c>
      <c r="P14" s="128">
        <v>0.40169</v>
      </c>
      <c r="Q14" s="129">
        <f>(P14-N26)/N26*100</f>
        <v>25.281477091975162</v>
      </c>
      <c r="R14" s="131">
        <v>0.36342</v>
      </c>
      <c r="S14" s="129">
        <f>(R14-O26)/O26*100</f>
        <v>-17.53573859768549</v>
      </c>
    </row>
    <row r="15" spans="1:19" ht="15">
      <c r="A15" s="127">
        <v>2001</v>
      </c>
      <c r="B15" s="128">
        <v>1.9265</v>
      </c>
      <c r="C15" s="129">
        <f>(B15-B26)/B26*100</f>
        <v>3.7548874934025567</v>
      </c>
      <c r="D15" s="128">
        <v>0.55721</v>
      </c>
      <c r="E15" s="129">
        <f>(D15-C26)/C26*100</f>
        <v>13.41081169095498</v>
      </c>
      <c r="F15" s="128">
        <v>0.4159</v>
      </c>
      <c r="G15" s="129">
        <f>(F15-D26)/D26*100</f>
        <v>21.850462908707367</v>
      </c>
      <c r="H15" s="120"/>
      <c r="I15" s="129"/>
      <c r="J15" s="132"/>
      <c r="K15" s="127">
        <v>2001</v>
      </c>
      <c r="L15" s="128">
        <v>1.96511</v>
      </c>
      <c r="M15" s="129">
        <f>(L15-L26)/L26*100</f>
        <v>4.431583870076306</v>
      </c>
      <c r="N15" s="128">
        <v>0.57666</v>
      </c>
      <c r="O15" s="129">
        <f>(N15-M26)/M26*100</f>
        <v>14.934327227791828</v>
      </c>
      <c r="P15" s="128">
        <v>0.41713</v>
      </c>
      <c r="Q15" s="129">
        <f>(P15-N26)/N26*100</f>
        <v>30.096996538065675</v>
      </c>
      <c r="R15" s="131">
        <v>0.35599</v>
      </c>
      <c r="S15" s="129">
        <f>(R15-O26)/O26*100</f>
        <v>-19.221692761515776</v>
      </c>
    </row>
    <row r="16" spans="1:19" ht="15">
      <c r="A16" s="127">
        <v>2002</v>
      </c>
      <c r="B16" s="128">
        <v>1.93824</v>
      </c>
      <c r="C16" s="129">
        <f>(B16-B26)/B26*100</f>
        <v>4.387164876829773</v>
      </c>
      <c r="D16" s="128">
        <v>0.55873</v>
      </c>
      <c r="E16" s="129">
        <f>(D16-C26)/C26*100</f>
        <v>13.720182365871525</v>
      </c>
      <c r="F16" s="128">
        <v>0.42941</v>
      </c>
      <c r="G16" s="129">
        <f>(F16-D26)/D26*100</f>
        <v>25.80862533692722</v>
      </c>
      <c r="H16" s="120"/>
      <c r="I16" s="129"/>
      <c r="J16" s="132"/>
      <c r="K16" s="127">
        <v>2002</v>
      </c>
      <c r="L16" s="128">
        <v>1.98112</v>
      </c>
      <c r="M16" s="129">
        <f>(L16-L26)/L26*100</f>
        <v>5.282401207405987</v>
      </c>
      <c r="N16" s="128">
        <v>0.58132</v>
      </c>
      <c r="O16" s="129">
        <f>(N16-M26)/M26*100</f>
        <v>15.863113626851083</v>
      </c>
      <c r="P16" s="128">
        <v>0.43381</v>
      </c>
      <c r="Q16" s="129">
        <f>(P16-N26)/N26*100</f>
        <v>35.29925459252096</v>
      </c>
      <c r="R16" s="131">
        <v>0.3419</v>
      </c>
      <c r="S16" s="129">
        <f>(R16-O26)/O26*100</f>
        <v>-22.418879056047196</v>
      </c>
    </row>
    <row r="17" spans="1:19" ht="15">
      <c r="A17" s="127">
        <v>2003</v>
      </c>
      <c r="B17" s="128">
        <v>1.92236</v>
      </c>
      <c r="C17" s="129">
        <f>(B17-B26)/B26*100</f>
        <v>3.5319208522280485</v>
      </c>
      <c r="D17" s="128">
        <v>0.56424</v>
      </c>
      <c r="E17" s="129">
        <f>(D17-C26)/C26*100</f>
        <v>14.841651062444026</v>
      </c>
      <c r="F17" s="128">
        <v>0.43791</v>
      </c>
      <c r="G17" s="129">
        <f>(F17-D26)/D26*100</f>
        <v>28.298956990507445</v>
      </c>
      <c r="H17" s="120"/>
      <c r="I17" s="129"/>
      <c r="J17" s="132"/>
      <c r="K17" s="127">
        <v>2003</v>
      </c>
      <c r="L17" s="128">
        <v>1.97684</v>
      </c>
      <c r="M17" s="129">
        <f>(L17-L26)/L26*100</f>
        <v>5.054949726845645</v>
      </c>
      <c r="N17" s="128">
        <v>0.59102</v>
      </c>
      <c r="O17" s="129">
        <f>(N17-M26)/M26*100</f>
        <v>17.796424371674004</v>
      </c>
      <c r="P17" s="128">
        <v>0.44516</v>
      </c>
      <c r="Q17" s="129">
        <f>(P17-N26)/N26*100</f>
        <v>38.839160402956665</v>
      </c>
      <c r="R17" s="131">
        <v>0.323</v>
      </c>
      <c r="S17" s="129">
        <f>(R17-O26)/O26*100</f>
        <v>-26.70751077830723</v>
      </c>
    </row>
    <row r="18" spans="1:19" ht="15">
      <c r="A18" s="119" t="s">
        <v>240</v>
      </c>
      <c r="B18" s="128">
        <v>1.9488</v>
      </c>
      <c r="C18" s="129">
        <f>(B18-B26)/B26*100</f>
        <v>4.955891381854608</v>
      </c>
      <c r="D18" s="128">
        <v>0.57596</v>
      </c>
      <c r="E18" s="129">
        <f>(D18-C26)/C26*100</f>
        <v>17.22706179272166</v>
      </c>
      <c r="F18" s="128">
        <v>0.44517</v>
      </c>
      <c r="G18" s="129">
        <f>(F18-D26)/D26*100</f>
        <v>30.425993202859487</v>
      </c>
      <c r="H18" s="120"/>
      <c r="I18" s="129"/>
      <c r="J18" s="132"/>
      <c r="K18" s="119" t="s">
        <v>240</v>
      </c>
      <c r="L18" s="128">
        <v>2.00384</v>
      </c>
      <c r="M18" s="129">
        <f>(L18-L26)/L26*100</f>
        <v>6.489807197670205</v>
      </c>
      <c r="N18" s="128">
        <v>0.60255</v>
      </c>
      <c r="O18" s="129">
        <f>(N18-M26)/M26*100</f>
        <v>20.094473122994444</v>
      </c>
      <c r="P18" s="128">
        <v>0.45357</v>
      </c>
      <c r="Q18" s="129">
        <f>(P18-N26)/N26*100</f>
        <v>41.46212144839845</v>
      </c>
      <c r="R18" s="131">
        <v>0.31675</v>
      </c>
      <c r="S18" s="129">
        <f>(R18-O26)/O26*100</f>
        <v>-28.125709099160428</v>
      </c>
    </row>
    <row r="19" spans="1:19" ht="15">
      <c r="A19" s="119" t="s">
        <v>176</v>
      </c>
      <c r="B19" s="128">
        <v>1.95018</v>
      </c>
      <c r="C19" s="129">
        <f>(B19-B26)/B26*100</f>
        <v>5.03021359557944</v>
      </c>
      <c r="D19" s="128">
        <v>0.56292</v>
      </c>
      <c r="E19" s="129">
        <f>(D19-C26)/C26*100</f>
        <v>14.572987055279654</v>
      </c>
      <c r="F19" s="128">
        <v>0.46853</v>
      </c>
      <c r="G19" s="129">
        <f>(F19-D26)/D26*100</f>
        <v>37.270010547286994</v>
      </c>
      <c r="H19" s="120"/>
      <c r="I19" s="129"/>
      <c r="J19" s="132"/>
      <c r="K19" s="119" t="s">
        <v>176</v>
      </c>
      <c r="L19" s="128">
        <v>2.00811</v>
      </c>
      <c r="M19" s="129">
        <f>(L19-L26)/L26*100</f>
        <v>6.716727249537644</v>
      </c>
      <c r="N19" s="128">
        <v>0.58986</v>
      </c>
      <c r="O19" s="129">
        <f>(N19-M26)/M26*100</f>
        <v>17.565224323839523</v>
      </c>
      <c r="P19" s="128">
        <v>0.48007</v>
      </c>
      <c r="Q19" s="129">
        <f>(P19-N26)/N26*100</f>
        <v>49.72709977232322</v>
      </c>
      <c r="R19" s="131">
        <v>0.30496</v>
      </c>
      <c r="S19" s="129">
        <f>(R19-O26)/O26*100</f>
        <v>-30.800998411617876</v>
      </c>
    </row>
    <row r="20" spans="1:19" ht="15">
      <c r="A20" s="119" t="s">
        <v>177</v>
      </c>
      <c r="B20" s="128">
        <v>1.89093</v>
      </c>
      <c r="C20" s="129">
        <f>(B20-$B$26)/$B$26*100</f>
        <v>1.8392055063066115</v>
      </c>
      <c r="D20" s="128">
        <v>0.53785</v>
      </c>
      <c r="E20" s="129">
        <f>(D20-$C$26)/$C$26*100</f>
        <v>9.470406252544182</v>
      </c>
      <c r="F20" s="128">
        <v>0.45115</v>
      </c>
      <c r="G20" s="129">
        <f>(F20-$D$26)/$D$26*100</f>
        <v>32.1780147662018</v>
      </c>
      <c r="H20" s="131"/>
      <c r="I20" s="129"/>
      <c r="J20" s="132"/>
      <c r="K20" s="119" t="s">
        <v>177</v>
      </c>
      <c r="L20" s="128">
        <v>1.94729</v>
      </c>
      <c r="M20" s="129">
        <f>(L20-$L$26)/$L$26*100</f>
        <v>3.4845779393320955</v>
      </c>
      <c r="N20" s="128">
        <v>0.5633</v>
      </c>
      <c r="O20" s="129">
        <f>(N20-$M$26)/$M$26*100</f>
        <v>12.271540469973893</v>
      </c>
      <c r="P20" s="128">
        <v>0.46251</v>
      </c>
      <c r="Q20" s="129">
        <f>(P20-$N$26)/$N$26*100</f>
        <v>44.25038206031873</v>
      </c>
      <c r="R20" s="131">
        <v>0.28689</v>
      </c>
      <c r="S20" s="129">
        <f>(R20-$O$26)/$O$26*100</f>
        <v>-34.901293396868624</v>
      </c>
    </row>
    <row r="21" spans="1:19" ht="15">
      <c r="A21" s="119" t="s">
        <v>220</v>
      </c>
      <c r="B21" s="128">
        <v>1.85492</v>
      </c>
      <c r="C21" s="129">
        <f>(B21-$B$26)/$B$26*100</f>
        <v>-0.10017341849870176</v>
      </c>
      <c r="D21" s="128">
        <v>0.5274</v>
      </c>
      <c r="E21" s="129">
        <f>(D21-$C$26)/$C$26*100</f>
        <v>7.343482862492877</v>
      </c>
      <c r="F21" s="128">
        <v>0.44587</v>
      </c>
      <c r="G21" s="129">
        <f>(F21-$D$26)/$D$26*100</f>
        <v>30.63107933903667</v>
      </c>
      <c r="H21" s="131"/>
      <c r="I21" s="130"/>
      <c r="J21" s="128"/>
      <c r="K21" s="119" t="s">
        <v>220</v>
      </c>
      <c r="L21" s="128">
        <v>1.91353</v>
      </c>
      <c r="M21" s="129">
        <f>(L21-$L$26)/$L$26*100</f>
        <v>1.690474672108491</v>
      </c>
      <c r="N21" s="128">
        <v>0.55565</v>
      </c>
      <c r="O21" s="129">
        <f>(N21-$M$26)/$M$26*100</f>
        <v>10.746816016582619</v>
      </c>
      <c r="P21" s="128">
        <v>0.45703</v>
      </c>
      <c r="Q21" s="129">
        <f>(P21-$N$26)/$N$26*100</f>
        <v>42.541246920125985</v>
      </c>
      <c r="R21" s="131">
        <v>0.26726</v>
      </c>
      <c r="S21" s="129">
        <f>(R21-$O$26)/$O$26*100</f>
        <v>-39.35557068300431</v>
      </c>
    </row>
    <row r="22" spans="1:19" ht="15">
      <c r="A22" s="119" t="s">
        <v>178</v>
      </c>
      <c r="B22" s="133">
        <v>1.86713</v>
      </c>
      <c r="C22" s="129">
        <f>(B22-$B$26)/$B$26*100</f>
        <v>0.5574166029362584</v>
      </c>
      <c r="D22" s="128">
        <v>0.52237</v>
      </c>
      <c r="E22" s="129">
        <f>(D22-$C$26)/$C$26*100</f>
        <v>6.319710168525609</v>
      </c>
      <c r="F22" s="128">
        <v>0.46379</v>
      </c>
      <c r="G22" s="129">
        <f>(F22-$D$26)/$D$26*100</f>
        <v>35.88128442517285</v>
      </c>
      <c r="H22" s="131"/>
      <c r="I22" s="129"/>
      <c r="J22" s="126"/>
      <c r="K22" s="119" t="s">
        <v>178</v>
      </c>
      <c r="L22" s="128">
        <v>1.9281</v>
      </c>
      <c r="M22" s="129">
        <f>(L22-$L$26)/$L$26*100</f>
        <v>2.464766277660856</v>
      </c>
      <c r="N22" s="128">
        <v>0.54997</v>
      </c>
      <c r="O22" s="129">
        <f>(N22-$M$26)/$M$26*100</f>
        <v>9.614733023737857</v>
      </c>
      <c r="P22" s="128">
        <v>0.47705</v>
      </c>
      <c r="Q22" s="129">
        <f>(P22-$N$26)/$N$26*100</f>
        <v>48.78520412937028</v>
      </c>
      <c r="R22" s="131">
        <v>0.25364</v>
      </c>
      <c r="S22" s="129">
        <f>(R22-$O$26)/$O$26*100</f>
        <v>-42.44610846380758</v>
      </c>
    </row>
    <row r="23" spans="1:19" ht="15">
      <c r="A23" s="119" t="s">
        <v>172</v>
      </c>
      <c r="B23" s="133">
        <v>1.78944</v>
      </c>
      <c r="C23" s="129">
        <f>(B23-$B$26)/$B$26*100</f>
        <v>-3.6267086030655316</v>
      </c>
      <c r="D23" s="128">
        <v>0.50637</v>
      </c>
      <c r="E23" s="129">
        <f>(D23-$C$26)/$C$26*100</f>
        <v>3.0631767483513817</v>
      </c>
      <c r="F23" s="128">
        <v>0.44571</v>
      </c>
      <c r="G23" s="129">
        <f>(F23-$D$26)/$D$26*100</f>
        <v>30.584202507910458</v>
      </c>
      <c r="H23" s="131"/>
      <c r="I23" s="129"/>
      <c r="J23" s="126"/>
      <c r="K23" s="119" t="s">
        <v>172</v>
      </c>
      <c r="L23" s="128">
        <v>1.84724</v>
      </c>
      <c r="M23" s="129">
        <f>(L23-$L$26)/$L$26*100</f>
        <v>-1.8323661331122625</v>
      </c>
      <c r="N23" s="128">
        <v>0.53239</v>
      </c>
      <c r="O23" s="129">
        <f>(N23-$M$26)/$M$26*100</f>
        <v>6.1108564367289215</v>
      </c>
      <c r="P23" s="128">
        <v>0.458</v>
      </c>
      <c r="Q23" s="129">
        <f>(P23-$N$26)/$N$26*100</f>
        <v>42.84377631537909</v>
      </c>
      <c r="R23" s="131">
        <v>0.22743</v>
      </c>
      <c r="S23" s="129">
        <f>(R23-$O$26)/$O$26*100</f>
        <v>-48.39346494213751</v>
      </c>
    </row>
    <row r="24" spans="2:19" ht="15">
      <c r="B24" s="128"/>
      <c r="C24" s="134"/>
      <c r="D24" s="134"/>
      <c r="E24" s="134"/>
      <c r="F24" s="134"/>
      <c r="G24" s="134"/>
      <c r="H24" s="134"/>
      <c r="I24" s="135"/>
      <c r="J24" s="126"/>
      <c r="K24" s="119"/>
      <c r="L24" s="134"/>
      <c r="M24" s="134"/>
      <c r="N24" s="134"/>
      <c r="O24" s="134"/>
      <c r="P24" s="134"/>
      <c r="Q24" s="134"/>
      <c r="R24" s="134"/>
      <c r="S24" s="135"/>
    </row>
    <row r="25" spans="2:19" ht="15">
      <c r="B25" s="228" t="s">
        <v>233</v>
      </c>
      <c r="C25" s="228" t="s">
        <v>241</v>
      </c>
      <c r="D25" s="228" t="s">
        <v>235</v>
      </c>
      <c r="H25" s="120"/>
      <c r="I25" s="228"/>
      <c r="J25" s="126"/>
      <c r="K25" s="119"/>
      <c r="L25" s="228" t="s">
        <v>233</v>
      </c>
      <c r="M25" s="228" t="s">
        <v>241</v>
      </c>
      <c r="N25" s="228" t="s">
        <v>235</v>
      </c>
      <c r="O25" s="228" t="s">
        <v>242</v>
      </c>
      <c r="P25" s="228"/>
      <c r="Q25" s="228"/>
      <c r="S25" s="228"/>
    </row>
    <row r="26" spans="1:19" ht="15">
      <c r="A26" s="119" t="s">
        <v>243</v>
      </c>
      <c r="B26" s="228">
        <v>1.85678</v>
      </c>
      <c r="C26" s="228">
        <v>0.49132</v>
      </c>
      <c r="D26" s="228">
        <v>0.34132</v>
      </c>
      <c r="E26" s="120"/>
      <c r="F26" s="128"/>
      <c r="G26" s="134"/>
      <c r="H26" s="134"/>
      <c r="I26" s="130"/>
      <c r="J26" s="128"/>
      <c r="K26" s="119" t="s">
        <v>243</v>
      </c>
      <c r="L26" s="228">
        <v>1.88172</v>
      </c>
      <c r="M26" s="228">
        <v>0.50173</v>
      </c>
      <c r="N26" s="228">
        <v>0.32063</v>
      </c>
      <c r="O26" s="120">
        <v>0.4407</v>
      </c>
      <c r="P26" s="128"/>
      <c r="Q26" s="228"/>
      <c r="R26" s="134"/>
      <c r="S26" s="134"/>
    </row>
    <row r="27" spans="2:17" ht="15">
      <c r="B27" s="128"/>
      <c r="C27" s="131"/>
      <c r="D27" s="131"/>
      <c r="E27" s="131"/>
      <c r="F27" s="134"/>
      <c r="G27" s="134"/>
      <c r="H27" s="134"/>
      <c r="I27" s="135"/>
      <c r="K27" s="135"/>
      <c r="L27" s="135"/>
      <c r="M27" s="135"/>
      <c r="N27" s="135"/>
      <c r="O27" s="135"/>
      <c r="P27" s="135"/>
      <c r="Q27" s="135"/>
    </row>
    <row r="28" spans="2:18" ht="15">
      <c r="B28" s="121" t="s">
        <v>67</v>
      </c>
      <c r="K28" s="119"/>
      <c r="L28" s="122" t="s">
        <v>69</v>
      </c>
      <c r="M28" s="228"/>
      <c r="N28" s="228"/>
      <c r="O28" s="228"/>
      <c r="P28" s="228"/>
      <c r="Q28" s="228"/>
      <c r="R28" s="228"/>
    </row>
    <row r="29" spans="2:18" ht="15">
      <c r="B29" s="228" t="s">
        <v>233</v>
      </c>
      <c r="D29" s="228" t="s">
        <v>234</v>
      </c>
      <c r="F29" s="228" t="s">
        <v>235</v>
      </c>
      <c r="H29" s="136" t="s">
        <v>244</v>
      </c>
      <c r="K29" s="119"/>
      <c r="L29" s="228" t="s">
        <v>233</v>
      </c>
      <c r="M29" s="228"/>
      <c r="N29" s="228" t="s">
        <v>234</v>
      </c>
      <c r="O29" s="228"/>
      <c r="P29" s="228" t="s">
        <v>235</v>
      </c>
      <c r="Q29" s="228"/>
      <c r="R29" s="228"/>
    </row>
    <row r="30" spans="2:19" ht="15">
      <c r="B30" s="228" t="s">
        <v>237</v>
      </c>
      <c r="C30" s="228" t="s">
        <v>238</v>
      </c>
      <c r="D30" s="228" t="s">
        <v>237</v>
      </c>
      <c r="E30" s="228" t="s">
        <v>239</v>
      </c>
      <c r="F30" s="228" t="s">
        <v>237</v>
      </c>
      <c r="G30" s="228" t="s">
        <v>239</v>
      </c>
      <c r="H30" s="228" t="s">
        <v>237</v>
      </c>
      <c r="I30" s="228" t="s">
        <v>239</v>
      </c>
      <c r="K30" s="119"/>
      <c r="L30" s="228" t="s">
        <v>237</v>
      </c>
      <c r="M30" s="228" t="s">
        <v>238</v>
      </c>
      <c r="N30" s="228" t="s">
        <v>237</v>
      </c>
      <c r="O30" s="228" t="s">
        <v>239</v>
      </c>
      <c r="P30" s="228" t="s">
        <v>237</v>
      </c>
      <c r="Q30" s="228" t="s">
        <v>239</v>
      </c>
      <c r="R30" s="228"/>
      <c r="S30" s="228"/>
    </row>
    <row r="31" spans="1:19" ht="15">
      <c r="A31" s="127">
        <v>1994</v>
      </c>
      <c r="B31" s="128">
        <v>1.96811</v>
      </c>
      <c r="C31" s="129">
        <f>(B31-B49)/B49*100</f>
        <v>-0.03250793650793518</v>
      </c>
      <c r="D31" s="128">
        <v>0.50964</v>
      </c>
      <c r="E31" s="129">
        <f>(D31-C49)/C49*100</f>
        <v>-0.6414130583120533</v>
      </c>
      <c r="F31" s="128">
        <v>0.56992</v>
      </c>
      <c r="G31" s="129">
        <f>(F31-D49)/D49*100</f>
        <v>2.5220363374707744</v>
      </c>
      <c r="H31" s="125"/>
      <c r="I31" s="129"/>
      <c r="K31" s="127">
        <v>1994</v>
      </c>
      <c r="L31" s="128">
        <v>1.04247</v>
      </c>
      <c r="M31" s="129">
        <f>(L31-L49)/L49*100</f>
        <v>1.8763376235011393</v>
      </c>
      <c r="N31" s="128">
        <v>0.19863</v>
      </c>
      <c r="O31" s="129">
        <f>(N31-M49)/M49*100</f>
        <v>6.6698888351860885</v>
      </c>
      <c r="P31" s="128">
        <v>0.23453</v>
      </c>
      <c r="Q31" s="129">
        <f>(P31-N49)/N49*100</f>
        <v>-3.3662958384837296</v>
      </c>
      <c r="R31" s="131"/>
      <c r="S31" s="129"/>
    </row>
    <row r="32" spans="1:19" ht="15">
      <c r="A32" s="127">
        <v>1995</v>
      </c>
      <c r="B32" s="128">
        <v>2.0485</v>
      </c>
      <c r="C32" s="129">
        <f>(B32-B49)/B49*100</f>
        <v>4.050793650793662</v>
      </c>
      <c r="D32" s="128">
        <v>0.52188</v>
      </c>
      <c r="E32" s="129">
        <f>(D32-C49)/C49*100</f>
        <v>1.7448774686604436</v>
      </c>
      <c r="F32" s="128">
        <v>0.64505</v>
      </c>
      <c r="G32" s="129">
        <f>(F32-D49)/D49*100</f>
        <v>16.03705702464473</v>
      </c>
      <c r="H32" s="125"/>
      <c r="I32" s="129"/>
      <c r="K32" s="127">
        <v>1995</v>
      </c>
      <c r="L32" s="128">
        <v>1.03522</v>
      </c>
      <c r="M32" s="129">
        <f>(L32-L49)/L49*100</f>
        <v>1.1678247187936839</v>
      </c>
      <c r="N32" s="128">
        <v>0.20782</v>
      </c>
      <c r="O32" s="129">
        <f>(N32-M49)/M49*100</f>
        <v>11.605176950754535</v>
      </c>
      <c r="P32" s="128">
        <v>0.24928</v>
      </c>
      <c r="Q32" s="129">
        <f>(P32-N49)/N49*100</f>
        <v>2.7111660486196962</v>
      </c>
      <c r="R32" s="131"/>
      <c r="S32" s="129"/>
    </row>
    <row r="33" spans="1:19" ht="15">
      <c r="A33" s="127">
        <v>1996</v>
      </c>
      <c r="B33" s="128">
        <v>2.07908</v>
      </c>
      <c r="C33" s="129">
        <f>(B33-B49)/B49*100</f>
        <v>5.604063492063483</v>
      </c>
      <c r="D33" s="128">
        <v>0.5438</v>
      </c>
      <c r="E33" s="129">
        <f>(D33-C49)/C49*100</f>
        <v>6.018365079055613</v>
      </c>
      <c r="F33" s="128">
        <v>0.66336</v>
      </c>
      <c r="G33" s="129">
        <f>(F33-D49)/D49*100</f>
        <v>19.330814894765247</v>
      </c>
      <c r="H33" s="125"/>
      <c r="I33" s="129"/>
      <c r="K33" s="127">
        <v>1996</v>
      </c>
      <c r="L33" s="128">
        <v>0.97501</v>
      </c>
      <c r="M33" s="129">
        <f>(L33-L49)/L49*100</f>
        <v>-4.716252797404386</v>
      </c>
      <c r="N33" s="128">
        <v>0.18376</v>
      </c>
      <c r="O33" s="129">
        <f>(N33-M49)/M49*100</f>
        <v>-1.3157188120938619</v>
      </c>
      <c r="P33" s="128">
        <v>0.24446</v>
      </c>
      <c r="Q33" s="129">
        <f>(P33-N49)/N49*100</f>
        <v>0.7251751133086163</v>
      </c>
      <c r="R33" s="131"/>
      <c r="S33" s="129"/>
    </row>
    <row r="34" spans="1:19" ht="15">
      <c r="A34" s="127">
        <v>1997</v>
      </c>
      <c r="B34" s="128">
        <v>1.99531</v>
      </c>
      <c r="C34" s="129">
        <f>(B34-B49)/B49*100</f>
        <v>1.3490793650793609</v>
      </c>
      <c r="D34" s="128">
        <v>0.5199</v>
      </c>
      <c r="E34" s="129">
        <f>(D34-C49)/C49*100</f>
        <v>1.358859883414897</v>
      </c>
      <c r="F34" s="128">
        <v>0.64078</v>
      </c>
      <c r="G34" s="129">
        <f>(F34-D49)/D49*100</f>
        <v>15.26893326137796</v>
      </c>
      <c r="H34" s="125"/>
      <c r="I34" s="129"/>
      <c r="K34" s="127">
        <v>1997</v>
      </c>
      <c r="L34" s="128">
        <v>0.98571</v>
      </c>
      <c r="M34" s="129">
        <f>(L34-L49)/L49*100</f>
        <v>-3.670585475974076</v>
      </c>
      <c r="N34" s="128">
        <v>0.17742</v>
      </c>
      <c r="O34" s="129">
        <f>(N34-M49)/M49*100</f>
        <v>-4.720476880940869</v>
      </c>
      <c r="P34" s="128">
        <v>0.25465</v>
      </c>
      <c r="Q34" s="129">
        <f>(P34-N49)/N49*100</f>
        <v>4.923774206839715</v>
      </c>
      <c r="R34" s="131"/>
      <c r="S34" s="129"/>
    </row>
    <row r="35" spans="1:19" ht="15">
      <c r="A35" s="127">
        <v>1998</v>
      </c>
      <c r="B35" s="128">
        <v>2.00875</v>
      </c>
      <c r="C35" s="129">
        <f>(B35-B49)/B49*100</f>
        <v>2.0317460317460334</v>
      </c>
      <c r="D35" s="128">
        <v>0.51105</v>
      </c>
      <c r="E35" s="129">
        <f>(D35-C49)/C49*100</f>
        <v>-0.3665217476068845</v>
      </c>
      <c r="F35" s="128">
        <v>0.65966</v>
      </c>
      <c r="G35" s="129">
        <f>(F35-D49)/D49*100</f>
        <v>18.66522755891349</v>
      </c>
      <c r="H35" s="125"/>
      <c r="I35" s="129"/>
      <c r="K35" s="127">
        <v>1998</v>
      </c>
      <c r="L35" s="128">
        <v>0.96406</v>
      </c>
      <c r="M35" s="129">
        <f>(L35-L49)/L49*100</f>
        <v>-5.786351598307375</v>
      </c>
      <c r="N35" s="128">
        <v>0.17041</v>
      </c>
      <c r="O35" s="129">
        <f>(N35-M49)/M49*100</f>
        <v>-8.485043767789046</v>
      </c>
      <c r="P35" s="128">
        <v>0.24862</v>
      </c>
      <c r="Q35" s="129">
        <f>(P35-N49)/N49*100</f>
        <v>2.4392253811289692</v>
      </c>
      <c r="R35" s="131"/>
      <c r="S35" s="129"/>
    </row>
    <row r="36" spans="1:19" ht="15">
      <c r="A36" s="127">
        <v>1999</v>
      </c>
      <c r="B36" s="128">
        <v>1.96865</v>
      </c>
      <c r="C36" s="129">
        <f>(B36-B49)/B49*100</f>
        <v>-0.00507936507936452</v>
      </c>
      <c r="D36" s="128">
        <v>0.51325</v>
      </c>
      <c r="E36" s="129">
        <f>(D36-C49)/C49*100</f>
        <v>0.062386680443722725</v>
      </c>
      <c r="F36" s="128">
        <v>0.62719</v>
      </c>
      <c r="G36" s="129">
        <f>(F36-D49)/D49*100</f>
        <v>12.824248965641317</v>
      </c>
      <c r="H36" s="125"/>
      <c r="I36" s="129"/>
      <c r="K36" s="127">
        <v>1999</v>
      </c>
      <c r="L36" s="128">
        <v>1.01487</v>
      </c>
      <c r="M36" s="129">
        <f>(L36-L49)/L49*100</f>
        <v>-0.8208977102817403</v>
      </c>
      <c r="N36" s="128">
        <v>0.18096</v>
      </c>
      <c r="O36" s="129">
        <f>(N36-M49)/M49*100</f>
        <v>-2.8193974544868574</v>
      </c>
      <c r="P36" s="128">
        <v>0.26318</v>
      </c>
      <c r="Q36" s="129">
        <f>(P36-N49)/N49*100</f>
        <v>8.438401318500217</v>
      </c>
      <c r="R36" s="131"/>
      <c r="S36" s="129"/>
    </row>
    <row r="37" spans="1:19" ht="15">
      <c r="A37" s="127">
        <v>2000</v>
      </c>
      <c r="B37" s="128">
        <v>1.96135</v>
      </c>
      <c r="C37" s="129">
        <f>(B37-B49)/B49*100</f>
        <v>-0.3758730158730196</v>
      </c>
      <c r="D37" s="128">
        <v>0.52377</v>
      </c>
      <c r="E37" s="129">
        <f>(D37-C49)/C49*100</f>
        <v>2.1133488000311855</v>
      </c>
      <c r="F37" s="128">
        <v>0.59768</v>
      </c>
      <c r="G37" s="129">
        <f>(F37-D49)/D49*100</f>
        <v>7.515740241050556</v>
      </c>
      <c r="H37" s="128">
        <v>0.33872</v>
      </c>
      <c r="I37" s="129">
        <f>(H37-G49)/G49*100</f>
        <v>-2.8982598973711986</v>
      </c>
      <c r="K37" s="127">
        <v>2000</v>
      </c>
      <c r="L37" s="128">
        <v>0.97992</v>
      </c>
      <c r="M37" s="129">
        <f>(L37-L49)/L49*100</f>
        <v>-4.236418540561131</v>
      </c>
      <c r="N37" s="128">
        <v>0.16756</v>
      </c>
      <c r="O37" s="129">
        <f>(N37-M49)/M49*100</f>
        <v>-10.0155738145105</v>
      </c>
      <c r="P37" s="128">
        <v>0.25131</v>
      </c>
      <c r="Q37" s="129">
        <f>(P37-N49)/N49*100</f>
        <v>3.5475896168108685</v>
      </c>
      <c r="R37" s="131"/>
      <c r="S37" s="129"/>
    </row>
    <row r="38" spans="1:19" ht="15">
      <c r="A38" s="127">
        <v>2001</v>
      </c>
      <c r="B38" s="128">
        <v>1.97467</v>
      </c>
      <c r="C38" s="129">
        <f>(B38-B49)/B49*100</f>
        <v>0.3006984126984089</v>
      </c>
      <c r="D38" s="128">
        <v>0.52995</v>
      </c>
      <c r="E38" s="129">
        <f>(D38-C49)/C49*100</f>
        <v>3.3181915661006443</v>
      </c>
      <c r="F38" s="128">
        <v>0.58805</v>
      </c>
      <c r="G38" s="129">
        <f>(F38-D49)/D49*100</f>
        <v>5.783414283144453</v>
      </c>
      <c r="H38" s="128">
        <v>0.32941</v>
      </c>
      <c r="I38" s="129">
        <f>(H38-G49)/G49*100</f>
        <v>-5.567181721755581</v>
      </c>
      <c r="K38" s="127">
        <v>2001</v>
      </c>
      <c r="L38" s="128">
        <v>1.04394</v>
      </c>
      <c r="M38" s="129">
        <f>(L38-L49)/L49*100</f>
        <v>2.0199947228004524</v>
      </c>
      <c r="N38" s="128">
        <v>0.16761</v>
      </c>
      <c r="O38" s="129">
        <f>(N38-M49)/M49*100</f>
        <v>-9.98872241018204</v>
      </c>
      <c r="P38" s="128">
        <v>0.26212</v>
      </c>
      <c r="Q38" s="129">
        <f>(P38-N49)/N49*100</f>
        <v>8.001648125257528</v>
      </c>
      <c r="R38" s="131"/>
      <c r="S38" s="129"/>
    </row>
    <row r="39" spans="1:19" ht="15">
      <c r="A39" s="127">
        <v>2002</v>
      </c>
      <c r="B39" s="128">
        <v>1.98057</v>
      </c>
      <c r="C39" s="129">
        <f>(B39-B49)/B49*100</f>
        <v>0.6003809523809494</v>
      </c>
      <c r="D39" s="128">
        <v>0.51583</v>
      </c>
      <c r="E39" s="129">
        <f>(D39-C49)/C49*100</f>
        <v>0.5653792915212629</v>
      </c>
      <c r="F39" s="128">
        <v>0.59942</v>
      </c>
      <c r="G39" s="129">
        <f>(F39-D49)/D49*100</f>
        <v>7.828746177370031</v>
      </c>
      <c r="H39" s="128">
        <v>0.29658</v>
      </c>
      <c r="I39" s="129">
        <f>(H39-G49)/G49*100</f>
        <v>-14.978642891953092</v>
      </c>
      <c r="K39" s="127">
        <v>2002</v>
      </c>
      <c r="L39" s="128">
        <v>1.03988</v>
      </c>
      <c r="M39" s="129">
        <f>(L39-L49)/L49*100</f>
        <v>1.6232274961642594</v>
      </c>
      <c r="N39" s="128">
        <v>0.17393</v>
      </c>
      <c r="O39" s="129">
        <f>(N39-M49)/M49*100</f>
        <v>-6.594704903066423</v>
      </c>
      <c r="P39" s="128">
        <v>0.25703</v>
      </c>
      <c r="Q39" s="129">
        <f>(P39-N49)/N49*100</f>
        <v>5.904408735063858</v>
      </c>
      <c r="R39" s="131"/>
      <c r="S39" s="129"/>
    </row>
    <row r="40" spans="1:19" ht="15">
      <c r="A40" s="127">
        <v>2003</v>
      </c>
      <c r="B40" s="128">
        <v>1.90976</v>
      </c>
      <c r="C40" s="129">
        <f>(B40-B49)/B49*100</f>
        <v>-2.996317460317465</v>
      </c>
      <c r="D40" s="128">
        <v>0.49431</v>
      </c>
      <c r="E40" s="129">
        <f>(D40-C49)/C49*100</f>
        <v>-3.630124968319258</v>
      </c>
      <c r="F40" s="128">
        <v>0.61009</v>
      </c>
      <c r="G40" s="129">
        <f>(F40-D49)/D49*100</f>
        <v>9.748156143191235</v>
      </c>
      <c r="H40" s="128">
        <v>0.29547</v>
      </c>
      <c r="I40" s="129">
        <f>(H40-G49)/G49*100</f>
        <v>-15.296849468222334</v>
      </c>
      <c r="K40" s="127">
        <v>2003</v>
      </c>
      <c r="L40" s="128">
        <v>0.99162</v>
      </c>
      <c r="M40" s="129">
        <f>(L40-L49)/L49*100</f>
        <v>-3.093025301240138</v>
      </c>
      <c r="N40" s="128">
        <v>0.16379</v>
      </c>
      <c r="O40" s="129">
        <f>(N40-M49)/M49*100</f>
        <v>-12.040169700875355</v>
      </c>
      <c r="P40" s="128">
        <v>0.24433</v>
      </c>
      <c r="Q40" s="129">
        <f>(P40-N49)/N49*100</f>
        <v>0.6716110424392223</v>
      </c>
      <c r="R40" s="131"/>
      <c r="S40" s="129"/>
    </row>
    <row r="41" spans="1:19" ht="15">
      <c r="A41" s="119" t="s">
        <v>240</v>
      </c>
      <c r="B41" s="128">
        <v>1.91708</v>
      </c>
      <c r="C41" s="129">
        <f>(B41-B49)/B49*100</f>
        <v>-2.624507936507942</v>
      </c>
      <c r="D41" s="128">
        <v>0.50427</v>
      </c>
      <c r="E41" s="129">
        <f>(D41-C49)/C49*100</f>
        <v>-1.6883395395083152</v>
      </c>
      <c r="F41" s="128">
        <v>0.60647</v>
      </c>
      <c r="G41" s="129">
        <f>(F41-D49)/D49*100</f>
        <v>9.096959884871382</v>
      </c>
      <c r="H41" s="128">
        <v>0.30202</v>
      </c>
      <c r="I41" s="129">
        <f>(H41-G49)/G49*100</f>
        <v>-13.419143995642566</v>
      </c>
      <c r="K41" s="119" t="s">
        <v>240</v>
      </c>
      <c r="L41" s="128">
        <v>0.98243</v>
      </c>
      <c r="M41" s="129">
        <f>(L41-L49)/L49*100</f>
        <v>-3.991126486655514</v>
      </c>
      <c r="N41" s="128">
        <v>0.15139</v>
      </c>
      <c r="O41" s="129">
        <f>(N41-M49)/M49*100</f>
        <v>-18.699317974330054</v>
      </c>
      <c r="P41" s="128">
        <v>0.24501</v>
      </c>
      <c r="Q41" s="129">
        <f>(P41-N49)/N49*100</f>
        <v>0.9517923362175553</v>
      </c>
      <c r="R41" s="131"/>
      <c r="S41" s="129"/>
    </row>
    <row r="42" spans="1:19" ht="15">
      <c r="A42" s="119" t="s">
        <v>176</v>
      </c>
      <c r="B42" s="128">
        <v>1.89738</v>
      </c>
      <c r="C42" s="129">
        <f>(B42-B49)/B49*100</f>
        <v>-3.625142857142854</v>
      </c>
      <c r="D42" s="128">
        <v>0.50352</v>
      </c>
      <c r="E42" s="129">
        <f>(D42-C49)/C49*100</f>
        <v>-1.834558321798302</v>
      </c>
      <c r="F42" s="128">
        <v>0.60504</v>
      </c>
      <c r="G42" s="129">
        <f>(F42-D49)/D49*100</f>
        <v>8.839719373988142</v>
      </c>
      <c r="H42" s="128">
        <v>0.28835</v>
      </c>
      <c r="I42" s="129">
        <f>(H42-G49)/G49*100</f>
        <v>-17.33795831780523</v>
      </c>
      <c r="K42" s="119" t="s">
        <v>176</v>
      </c>
      <c r="L42" s="128">
        <v>0.99778</v>
      </c>
      <c r="M42" s="129">
        <f>(L42-L49)/L49*100</f>
        <v>-2.4910336470335204</v>
      </c>
      <c r="N42" s="128">
        <v>0.14824</v>
      </c>
      <c r="O42" s="129">
        <f>(N42-M49)/M49*100</f>
        <v>-20.39095644702217</v>
      </c>
      <c r="P42" s="128">
        <v>0.26665</v>
      </c>
      <c r="Q42" s="129">
        <f>(P42-N49)/N49*100</f>
        <v>9.868149979398435</v>
      </c>
      <c r="R42" s="131"/>
      <c r="S42" s="129"/>
    </row>
    <row r="43" spans="1:19" ht="15">
      <c r="A43" s="119" t="s">
        <v>177</v>
      </c>
      <c r="B43" s="128">
        <v>1.83573</v>
      </c>
      <c r="C43" s="129">
        <f>(B43-$B$49)/$B$49*100</f>
        <v>-6.756571428571425</v>
      </c>
      <c r="D43" s="128">
        <v>0.47797</v>
      </c>
      <c r="E43" s="129">
        <f>(D43-$C$49)/$C$49*100</f>
        <v>-6.815744838476983</v>
      </c>
      <c r="F43" s="128">
        <v>0.59051</v>
      </c>
      <c r="G43" s="129">
        <f>(F43-$D$49)/$D$49*100</f>
        <v>6.22593991725131</v>
      </c>
      <c r="H43" s="128">
        <v>0.28744</v>
      </c>
      <c r="I43" s="129">
        <f>(H43-$G$49)/$G$49*100</f>
        <v>-17.598830375827767</v>
      </c>
      <c r="K43" s="119" t="s">
        <v>177</v>
      </c>
      <c r="L43" s="128">
        <v>0.94243</v>
      </c>
      <c r="M43" s="129">
        <f>(L43-$L$49)/$L$49*100</f>
        <v>-7.90016320228287</v>
      </c>
      <c r="N43" s="128">
        <v>0.13561</v>
      </c>
      <c r="O43" s="129">
        <f>(N43-$M$49)/$M$49*100</f>
        <v>-27.173621180387723</v>
      </c>
      <c r="P43" s="128">
        <v>0.24451</v>
      </c>
      <c r="Q43" s="129">
        <f>(P43-$N$49)/$N$49*100</f>
        <v>0.7457766790276086</v>
      </c>
      <c r="R43" s="131"/>
      <c r="S43" s="129"/>
    </row>
    <row r="44" spans="1:19" ht="15">
      <c r="A44" s="119" t="s">
        <v>220</v>
      </c>
      <c r="B44" s="128">
        <v>1.79742</v>
      </c>
      <c r="C44" s="129">
        <f>(B44-$B$49)/$B$49*100</f>
        <v>-8.70247619047619</v>
      </c>
      <c r="D44" s="128">
        <v>0.44676</v>
      </c>
      <c r="E44" s="129">
        <f>(D44-$C$49)/$C$49*100</f>
        <v>-12.900395765504067</v>
      </c>
      <c r="F44" s="128">
        <v>0.60273</v>
      </c>
      <c r="G44" s="129">
        <f>(F44-$D$49)/$D$49*100</f>
        <v>8.42417701025365</v>
      </c>
      <c r="H44" s="128">
        <v>0.28199</v>
      </c>
      <c r="I44" s="129">
        <f>(H44-$G$49)/$G$49*100</f>
        <v>-19.161195998050616</v>
      </c>
      <c r="K44" s="119" t="s">
        <v>220</v>
      </c>
      <c r="L44" s="128">
        <v>0.90381</v>
      </c>
      <c r="M44" s="129">
        <f>(L44-$L$49)/$L$49*100</f>
        <v>-11.674338151221077</v>
      </c>
      <c r="N44" s="128">
        <v>0.13099</v>
      </c>
      <c r="O44" s="129">
        <f>(N44-$M$49)/$M$49*100</f>
        <v>-29.654690940336177</v>
      </c>
      <c r="P44" s="128">
        <v>0.2261</v>
      </c>
      <c r="Q44" s="129">
        <f>(P44-$N$49)/$N$49*100</f>
        <v>-6.839719818706223</v>
      </c>
      <c r="R44" s="134"/>
      <c r="S44" s="135"/>
    </row>
    <row r="45" spans="1:19" ht="15">
      <c r="A45" s="119" t="s">
        <v>178</v>
      </c>
      <c r="B45" s="128">
        <v>1.80859</v>
      </c>
      <c r="C45" s="129">
        <f>(B45-$B$49)/$B$49*100</f>
        <v>-8.135111111111115</v>
      </c>
      <c r="D45" s="128">
        <v>0.45504</v>
      </c>
      <c r="E45" s="129">
        <f>(D45-$C$49)/$C$49*100</f>
        <v>-11.286140409022673</v>
      </c>
      <c r="F45" s="128">
        <v>0.60932</v>
      </c>
      <c r="G45" s="129">
        <f>(F45-$D$49)/$D$49*100</f>
        <v>9.609642021946398</v>
      </c>
      <c r="H45" s="128">
        <v>0.27376</v>
      </c>
      <c r="I45" s="129">
        <f>(H45-$G$49)/$G$49*100</f>
        <v>-21.520511423902754</v>
      </c>
      <c r="K45" s="119" t="s">
        <v>178</v>
      </c>
      <c r="L45" s="128">
        <v>0.88746</v>
      </c>
      <c r="M45" s="129">
        <f>(L45-$L$49)/$L$49*100</f>
        <v>-13.272156908733754</v>
      </c>
      <c r="N45" s="128">
        <v>0.12817</v>
      </c>
      <c r="O45" s="129">
        <f>(N45-$M$49)/$M$49*100</f>
        <v>-31.16911014446055</v>
      </c>
      <c r="P45" s="128">
        <v>0.22099</v>
      </c>
      <c r="Q45" s="129">
        <f>(P45-$N$49)/$N$49*100</f>
        <v>-8.945199835187477</v>
      </c>
      <c r="S45" s="228"/>
    </row>
    <row r="46" spans="1:19" ht="15">
      <c r="A46" s="119" t="s">
        <v>172</v>
      </c>
      <c r="B46" s="128">
        <v>1.70148</v>
      </c>
      <c r="C46" s="129">
        <f>(B46-$B$49)/$B$49*100</f>
        <v>-13.575619047619043</v>
      </c>
      <c r="D46" s="128">
        <v>0.43208</v>
      </c>
      <c r="E46" s="129">
        <f>(D46-$C$49)/$C$49*100</f>
        <v>-15.762384730859957</v>
      </c>
      <c r="F46" s="128">
        <v>0.57292</v>
      </c>
      <c r="G46" s="129">
        <f>(F46-$D$49)/$D$49*100</f>
        <v>3.061701744918157</v>
      </c>
      <c r="H46" s="128">
        <v>0.26335</v>
      </c>
      <c r="I46" s="129">
        <f>(H46-$G$49)/$G$49*100</f>
        <v>-24.50477309864404</v>
      </c>
      <c r="K46" s="119" t="s">
        <v>172</v>
      </c>
      <c r="L46" s="128">
        <v>0.85742</v>
      </c>
      <c r="M46" s="129">
        <f>(L46-$L$49)/$L$49*100</f>
        <v>-16.2078434821699</v>
      </c>
      <c r="N46" s="128">
        <v>0.12331</v>
      </c>
      <c r="O46" s="129">
        <f>(N46-$M$49)/$M$49*100</f>
        <v>-33.77906664518554</v>
      </c>
      <c r="P46" s="128">
        <v>0.23581</v>
      </c>
      <c r="Q46" s="129">
        <f>(P46-$N$49)/$N$49*100</f>
        <v>-2.838895756077465</v>
      </c>
      <c r="S46" s="228"/>
    </row>
    <row r="47" spans="2:19" ht="15">
      <c r="B47" s="137"/>
      <c r="C47" s="134"/>
      <c r="D47" s="135"/>
      <c r="E47" s="134"/>
      <c r="G47" s="134"/>
      <c r="H47" s="134"/>
      <c r="I47" s="135"/>
      <c r="K47" s="119"/>
      <c r="L47" s="134"/>
      <c r="M47" s="134"/>
      <c r="N47" s="134"/>
      <c r="O47" s="134"/>
      <c r="P47" s="134"/>
      <c r="Q47" s="134"/>
      <c r="R47" s="134"/>
      <c r="S47" s="134"/>
    </row>
    <row r="48" spans="2:17" ht="15">
      <c r="B48" s="228" t="s">
        <v>233</v>
      </c>
      <c r="C48" s="228" t="s">
        <v>241</v>
      </c>
      <c r="D48" s="228" t="s">
        <v>235</v>
      </c>
      <c r="G48" s="228" t="s">
        <v>245</v>
      </c>
      <c r="H48" s="120"/>
      <c r="I48" s="228"/>
      <c r="K48" s="119"/>
      <c r="L48" s="228" t="s">
        <v>233</v>
      </c>
      <c r="M48" s="228" t="s">
        <v>241</v>
      </c>
      <c r="N48" s="228" t="s">
        <v>235</v>
      </c>
      <c r="O48" s="228"/>
      <c r="P48" s="228"/>
      <c r="Q48" s="228"/>
    </row>
    <row r="49" spans="1:17" ht="15">
      <c r="A49" s="119" t="s">
        <v>243</v>
      </c>
      <c r="B49" s="228">
        <v>1.96875</v>
      </c>
      <c r="C49" s="228">
        <v>0.51293</v>
      </c>
      <c r="D49" s="228">
        <v>0.5559</v>
      </c>
      <c r="F49" s="138">
        <v>1999</v>
      </c>
      <c r="G49" s="228">
        <v>0.34883</v>
      </c>
      <c r="H49" s="134"/>
      <c r="I49" s="134"/>
      <c r="K49" s="119" t="s">
        <v>243</v>
      </c>
      <c r="L49" s="228">
        <v>1.02327</v>
      </c>
      <c r="M49" s="228">
        <v>0.18621</v>
      </c>
      <c r="N49" s="228">
        <v>0.2427</v>
      </c>
      <c r="O49" s="131"/>
      <c r="P49" s="128"/>
      <c r="Q49" s="134"/>
    </row>
    <row r="50" spans="3:12" ht="15">
      <c r="C50" s="120"/>
      <c r="D50" s="120"/>
      <c r="E50" s="131"/>
      <c r="L50" s="228"/>
    </row>
    <row r="51" spans="1:10" ht="15">
      <c r="A51" s="120"/>
      <c r="B51" s="120"/>
      <c r="C51" s="120"/>
      <c r="D51" s="120"/>
      <c r="E51" s="120"/>
      <c r="F51" s="120"/>
      <c r="G51" s="120"/>
      <c r="H51" s="120"/>
      <c r="J51" s="120"/>
    </row>
    <row r="52" spans="1:10" ht="15">
      <c r="A52" s="120"/>
      <c r="B52" s="120"/>
      <c r="C52" s="120"/>
      <c r="D52" s="120"/>
      <c r="E52" s="120"/>
      <c r="F52" s="120"/>
      <c r="G52" s="120"/>
      <c r="H52" s="120"/>
      <c r="J52" s="120"/>
    </row>
    <row r="53" spans="1:10" ht="15">
      <c r="A53" s="120"/>
      <c r="B53" s="120"/>
      <c r="C53" s="120"/>
      <c r="D53" s="120"/>
      <c r="E53" s="120"/>
      <c r="F53" s="120"/>
      <c r="G53" s="120"/>
      <c r="H53" s="120"/>
      <c r="J53" s="120"/>
    </row>
    <row r="54" spans="1:10" ht="15">
      <c r="A54" s="120"/>
      <c r="B54" s="120"/>
      <c r="C54" s="120"/>
      <c r="D54" s="120"/>
      <c r="E54" s="120"/>
      <c r="F54" s="120"/>
      <c r="G54" s="120"/>
      <c r="H54" s="120"/>
      <c r="J54" s="120"/>
    </row>
    <row r="55" spans="1:10" ht="15">
      <c r="A55" s="120"/>
      <c r="B55" s="120"/>
      <c r="C55" s="120"/>
      <c r="D55" s="120"/>
      <c r="E55" s="120"/>
      <c r="F55" s="120"/>
      <c r="G55" s="120"/>
      <c r="H55" s="120"/>
      <c r="J55" s="120"/>
    </row>
    <row r="56" spans="1:10" ht="15">
      <c r="A56" s="120"/>
      <c r="B56" s="120"/>
      <c r="C56" s="120"/>
      <c r="D56" s="120"/>
      <c r="E56" s="120"/>
      <c r="F56" s="120"/>
      <c r="G56" s="120"/>
      <c r="H56" s="120"/>
      <c r="J56" s="120"/>
    </row>
    <row r="57" spans="1:10" ht="15">
      <c r="A57" s="120"/>
      <c r="B57" s="120"/>
      <c r="C57" s="120"/>
      <c r="D57" s="120"/>
      <c r="E57" s="120"/>
      <c r="F57" s="120"/>
      <c r="G57" s="120"/>
      <c r="H57" s="120"/>
      <c r="J57" s="120"/>
    </row>
    <row r="58" spans="1:10" ht="15">
      <c r="A58" s="120"/>
      <c r="B58" s="120"/>
      <c r="C58" s="120"/>
      <c r="D58" s="120"/>
      <c r="E58" s="120"/>
      <c r="F58" s="120"/>
      <c r="G58" s="120"/>
      <c r="H58" s="120"/>
      <c r="J58" s="120"/>
    </row>
    <row r="59" spans="1:10" ht="15">
      <c r="A59" s="120"/>
      <c r="B59" s="120"/>
      <c r="C59" s="120"/>
      <c r="D59" s="120"/>
      <c r="E59" s="120"/>
      <c r="F59" s="120"/>
      <c r="G59" s="120"/>
      <c r="H59" s="120"/>
      <c r="J59" s="120"/>
    </row>
    <row r="60" spans="1:10" ht="15">
      <c r="A60" s="120"/>
      <c r="B60" s="120"/>
      <c r="C60" s="120"/>
      <c r="D60" s="120"/>
      <c r="E60" s="120"/>
      <c r="F60" s="120"/>
      <c r="G60" s="120"/>
      <c r="H60" s="120"/>
      <c r="J60" s="120"/>
    </row>
    <row r="61" spans="1:10" ht="15">
      <c r="A61" s="120"/>
      <c r="B61" s="120"/>
      <c r="C61" s="120"/>
      <c r="D61" s="120"/>
      <c r="E61" s="120"/>
      <c r="F61" s="120"/>
      <c r="G61" s="120"/>
      <c r="H61" s="120"/>
      <c r="J61" s="120"/>
    </row>
    <row r="62" spans="1:10" ht="15">
      <c r="A62" s="120"/>
      <c r="B62" s="120"/>
      <c r="C62" s="120"/>
      <c r="D62" s="120"/>
      <c r="E62" s="120"/>
      <c r="F62" s="120"/>
      <c r="G62" s="120"/>
      <c r="H62" s="120"/>
      <c r="J62" s="120"/>
    </row>
    <row r="63" spans="1:10" ht="15">
      <c r="A63" s="120"/>
      <c r="B63" s="120"/>
      <c r="C63" s="120"/>
      <c r="D63" s="120"/>
      <c r="E63" s="120"/>
      <c r="F63" s="120"/>
      <c r="G63" s="120"/>
      <c r="H63" s="120"/>
      <c r="J63" s="120"/>
    </row>
    <row r="64" spans="1:10" ht="15">
      <c r="A64" s="120"/>
      <c r="B64" s="120"/>
      <c r="C64" s="120"/>
      <c r="D64" s="120"/>
      <c r="E64" s="120"/>
      <c r="F64" s="120"/>
      <c r="G64" s="120"/>
      <c r="H64" s="120"/>
      <c r="J64" s="120"/>
    </row>
    <row r="65" spans="1:10" ht="15">
      <c r="A65" s="120"/>
      <c r="B65" s="120"/>
      <c r="C65" s="120"/>
      <c r="D65" s="120"/>
      <c r="E65" s="120"/>
      <c r="F65" s="120"/>
      <c r="G65" s="120"/>
      <c r="H65" s="120"/>
      <c r="J65" s="120"/>
    </row>
    <row r="66" spans="1:10" ht="15">
      <c r="A66" s="120"/>
      <c r="B66" s="120"/>
      <c r="C66" s="120"/>
      <c r="D66" s="120"/>
      <c r="E66" s="120"/>
      <c r="F66" s="120"/>
      <c r="G66" s="120"/>
      <c r="H66" s="120"/>
      <c r="J66" s="120"/>
    </row>
    <row r="67" spans="1:10" ht="15">
      <c r="A67" s="120"/>
      <c r="B67" s="120"/>
      <c r="C67" s="120"/>
      <c r="D67" s="120"/>
      <c r="E67" s="120"/>
      <c r="F67" s="120"/>
      <c r="G67" s="120"/>
      <c r="H67" s="120"/>
      <c r="J67" s="120"/>
    </row>
    <row r="68" spans="1:10" ht="15">
      <c r="A68" s="120"/>
      <c r="B68" s="120"/>
      <c r="C68" s="120"/>
      <c r="D68" s="120"/>
      <c r="E68" s="120"/>
      <c r="F68" s="120"/>
      <c r="G68" s="120"/>
      <c r="H68" s="120"/>
      <c r="J68" s="120"/>
    </row>
    <row r="69" spans="1:10" ht="15">
      <c r="A69" s="120"/>
      <c r="B69" s="120"/>
      <c r="C69" s="120"/>
      <c r="D69" s="120"/>
      <c r="E69" s="120"/>
      <c r="F69" s="120"/>
      <c r="G69" s="120"/>
      <c r="H69" s="120"/>
      <c r="J69" s="120"/>
    </row>
    <row r="70" spans="1:10" ht="15">
      <c r="A70" s="120"/>
      <c r="B70" s="120"/>
      <c r="C70" s="120"/>
      <c r="D70" s="120"/>
      <c r="E70" s="120"/>
      <c r="F70" s="120"/>
      <c r="G70" s="120"/>
      <c r="H70" s="120"/>
      <c r="J70" s="120"/>
    </row>
    <row r="71" spans="1:10" ht="15">
      <c r="A71" s="120"/>
      <c r="B71" s="120"/>
      <c r="C71" s="120"/>
      <c r="D71" s="120"/>
      <c r="E71" s="120"/>
      <c r="F71" s="120"/>
      <c r="G71" s="120"/>
      <c r="H71" s="120"/>
      <c r="J71" s="120"/>
    </row>
    <row r="72" spans="1:10" ht="15">
      <c r="A72" s="120"/>
      <c r="B72" s="120"/>
      <c r="C72" s="120"/>
      <c r="D72" s="120"/>
      <c r="E72" s="120"/>
      <c r="F72" s="120"/>
      <c r="G72" s="120"/>
      <c r="H72" s="120"/>
      <c r="J72" s="120"/>
    </row>
    <row r="73" spans="1:10" ht="15">
      <c r="A73" s="120"/>
      <c r="B73" s="120"/>
      <c r="C73" s="120"/>
      <c r="D73" s="120"/>
      <c r="E73" s="120"/>
      <c r="F73" s="120"/>
      <c r="G73" s="120"/>
      <c r="H73" s="120"/>
      <c r="J73" s="120"/>
    </row>
    <row r="74" spans="1:10" ht="15">
      <c r="A74" s="120"/>
      <c r="B74" s="120"/>
      <c r="C74" s="120"/>
      <c r="D74" s="120"/>
      <c r="E74" s="120"/>
      <c r="F74" s="120"/>
      <c r="G74" s="120"/>
      <c r="H74" s="120"/>
      <c r="J74" s="120"/>
    </row>
    <row r="75" spans="1:10" ht="15">
      <c r="A75" s="120"/>
      <c r="B75" s="120"/>
      <c r="C75" s="120"/>
      <c r="D75" s="120"/>
      <c r="E75" s="120"/>
      <c r="F75" s="120"/>
      <c r="G75" s="120"/>
      <c r="H75" s="120"/>
      <c r="J75" s="120"/>
    </row>
    <row r="76" spans="1:10" ht="15">
      <c r="A76" s="120"/>
      <c r="B76" s="120"/>
      <c r="C76" s="120"/>
      <c r="D76" s="120"/>
      <c r="E76" s="120"/>
      <c r="F76" s="120"/>
      <c r="G76" s="120"/>
      <c r="H76" s="120"/>
      <c r="J76" s="120"/>
    </row>
    <row r="77" spans="1:10" ht="15">
      <c r="A77" s="120"/>
      <c r="B77" s="120"/>
      <c r="C77" s="120"/>
      <c r="D77" s="120"/>
      <c r="E77" s="120"/>
      <c r="F77" s="120"/>
      <c r="G77" s="120"/>
      <c r="H77" s="120"/>
      <c r="J77" s="120"/>
    </row>
    <row r="78" spans="1:10" ht="15">
      <c r="A78" s="120"/>
      <c r="B78" s="120"/>
      <c r="C78" s="120"/>
      <c r="D78" s="120"/>
      <c r="E78" s="120"/>
      <c r="F78" s="120"/>
      <c r="G78" s="120"/>
      <c r="H78" s="120"/>
      <c r="J78" s="120"/>
    </row>
    <row r="79" spans="1:10" ht="15">
      <c r="A79" s="120"/>
      <c r="B79" s="120"/>
      <c r="C79" s="120"/>
      <c r="D79" s="120"/>
      <c r="E79" s="120"/>
      <c r="F79" s="120"/>
      <c r="G79" s="120"/>
      <c r="H79" s="120"/>
      <c r="J79" s="120"/>
    </row>
    <row r="80" spans="1:10" ht="15">
      <c r="A80" s="120"/>
      <c r="B80" s="120"/>
      <c r="C80" s="120"/>
      <c r="D80" s="120"/>
      <c r="E80" s="120"/>
      <c r="F80" s="120"/>
      <c r="G80" s="120"/>
      <c r="H80" s="120"/>
      <c r="J80" s="120"/>
    </row>
    <row r="82" ht="15">
      <c r="B82" s="138"/>
    </row>
    <row r="83" ht="15">
      <c r="A83" s="228"/>
    </row>
    <row r="84" spans="1:5" ht="15">
      <c r="A84" s="228"/>
      <c r="B84" s="128"/>
      <c r="C84" s="131"/>
      <c r="D84" s="131"/>
      <c r="E84" s="131"/>
    </row>
    <row r="85" spans="1:5" ht="15">
      <c r="A85" s="228"/>
      <c r="B85" s="141"/>
      <c r="C85" s="131"/>
      <c r="D85" s="131"/>
      <c r="E85" s="131"/>
    </row>
    <row r="86" spans="1:5" ht="15">
      <c r="A86" s="228"/>
      <c r="B86" s="128"/>
      <c r="C86" s="122"/>
      <c r="D86" s="131"/>
      <c r="E86" s="122"/>
    </row>
    <row r="87" spans="1:11" ht="15">
      <c r="A87" s="228"/>
      <c r="B87" s="128"/>
      <c r="D87" s="120"/>
      <c r="E87" s="142"/>
      <c r="F87" s="120"/>
      <c r="J87" s="124"/>
      <c r="K87" s="124"/>
    </row>
    <row r="88" spans="1:11" ht="15">
      <c r="A88" s="228"/>
      <c r="B88" s="128"/>
      <c r="J88" s="124"/>
      <c r="K88" s="129"/>
    </row>
    <row r="89" spans="1:11" ht="15">
      <c r="A89" s="228"/>
      <c r="B89" s="128"/>
      <c r="C89" s="133"/>
      <c r="D89" s="129"/>
      <c r="E89" s="125"/>
      <c r="F89" s="129"/>
      <c r="G89" s="124"/>
      <c r="H89" s="124"/>
      <c r="J89" s="124"/>
      <c r="K89" s="129"/>
    </row>
    <row r="90" spans="1:11" ht="15">
      <c r="A90" s="228"/>
      <c r="B90" s="128"/>
      <c r="C90" s="133"/>
      <c r="D90" s="129"/>
      <c r="E90" s="125"/>
      <c r="F90" s="129"/>
      <c r="G90" s="124"/>
      <c r="H90" s="124"/>
      <c r="J90" s="124"/>
      <c r="K90" s="129"/>
    </row>
    <row r="91" spans="1:11" ht="15">
      <c r="A91" s="228"/>
      <c r="B91" s="128"/>
      <c r="C91" s="133"/>
      <c r="D91" s="129"/>
      <c r="E91" s="125"/>
      <c r="F91" s="129"/>
      <c r="G91" s="124"/>
      <c r="H91" s="124"/>
      <c r="J91" s="124"/>
      <c r="K91" s="129"/>
    </row>
    <row r="92" spans="1:11" ht="15">
      <c r="A92" s="228"/>
      <c r="B92" s="128"/>
      <c r="C92" s="133"/>
      <c r="D92" s="129"/>
      <c r="E92" s="125"/>
      <c r="F92" s="129"/>
      <c r="G92" s="124"/>
      <c r="H92" s="124"/>
      <c r="J92" s="124"/>
      <c r="K92" s="129"/>
    </row>
    <row r="93" spans="1:11" ht="15">
      <c r="A93" s="228"/>
      <c r="B93" s="128"/>
      <c r="C93" s="133"/>
      <c r="D93" s="129"/>
      <c r="E93" s="125"/>
      <c r="F93" s="129"/>
      <c r="G93" s="124"/>
      <c r="H93" s="124"/>
      <c r="J93" s="124"/>
      <c r="K93" s="129"/>
    </row>
    <row r="94" spans="2:11" ht="15">
      <c r="B94" s="128"/>
      <c r="C94" s="133"/>
      <c r="D94" s="129"/>
      <c r="E94" s="125"/>
      <c r="F94" s="129"/>
      <c r="G94" s="124"/>
      <c r="H94" s="124"/>
      <c r="J94" s="124"/>
      <c r="K94" s="129"/>
    </row>
    <row r="95" spans="3:11" ht="15">
      <c r="C95" s="133"/>
      <c r="D95" s="129"/>
      <c r="E95" s="133"/>
      <c r="F95" s="129"/>
      <c r="G95" s="124"/>
      <c r="H95" s="124"/>
      <c r="J95" s="124"/>
      <c r="K95" s="129"/>
    </row>
    <row r="96" spans="3:11" ht="15">
      <c r="C96" s="133"/>
      <c r="D96" s="129"/>
      <c r="E96" s="133"/>
      <c r="F96" s="129"/>
      <c r="G96" s="124"/>
      <c r="H96" s="124"/>
      <c r="J96" s="124"/>
      <c r="K96" s="129"/>
    </row>
    <row r="97" spans="3:11" ht="15">
      <c r="C97" s="128"/>
      <c r="D97" s="129"/>
      <c r="E97" s="128"/>
      <c r="F97" s="129"/>
      <c r="J97" s="124"/>
      <c r="K97" s="129"/>
    </row>
    <row r="98" spans="3:11" ht="15">
      <c r="C98" s="128"/>
      <c r="D98" s="129"/>
      <c r="E98" s="128"/>
      <c r="F98" s="129"/>
      <c r="J98" s="124"/>
      <c r="K98" s="129"/>
    </row>
    <row r="99" spans="3:11" ht="15">
      <c r="C99" s="128"/>
      <c r="D99" s="129"/>
      <c r="E99" s="128"/>
      <c r="F99" s="129"/>
      <c r="J99" s="124"/>
      <c r="K99" s="129"/>
    </row>
    <row r="100" spans="3:11" ht="15">
      <c r="C100" s="128"/>
      <c r="D100" s="129"/>
      <c r="E100" s="128"/>
      <c r="F100" s="129"/>
      <c r="J100" s="124"/>
      <c r="K100" s="129"/>
    </row>
    <row r="101" spans="3:11" ht="15">
      <c r="C101" s="128"/>
      <c r="D101" s="129"/>
      <c r="E101" s="128"/>
      <c r="F101" s="129"/>
      <c r="J101" s="124"/>
      <c r="K101" s="129"/>
    </row>
    <row r="102" spans="3:11" ht="15">
      <c r="C102" s="128"/>
      <c r="D102" s="129"/>
      <c r="E102" s="128"/>
      <c r="F102" s="129"/>
      <c r="J102" s="124"/>
      <c r="K102" s="129"/>
    </row>
  </sheetData>
  <sheetProtection/>
  <printOptions/>
  <pageMargins left="0.75" right="0.75" top="1" bottom="1" header="0.5" footer="0.5"/>
  <pageSetup horizontalDpi="600" verticalDpi="600" orientation="portrait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125" style="143" customWidth="1"/>
    <col min="2" max="2" width="15.25390625" style="120" customWidth="1"/>
    <col min="3" max="3" width="12.375" style="120" bestFit="1" customWidth="1"/>
    <col min="4" max="4" width="17.75390625" style="120" bestFit="1" customWidth="1"/>
    <col min="5" max="5" width="15.25390625" style="120" customWidth="1"/>
    <col min="6" max="7" width="12.375" style="120" bestFit="1" customWidth="1"/>
    <col min="8" max="8" width="15.25390625" style="120" customWidth="1"/>
    <col min="9" max="10" width="12.375" style="120" bestFit="1" customWidth="1"/>
    <col min="11" max="11" width="15.25390625" style="120" customWidth="1"/>
    <col min="12" max="13" width="12.375" style="120" bestFit="1" customWidth="1"/>
    <col min="14" max="21" width="8.875" style="120" customWidth="1"/>
    <col min="22" max="255" width="9.125" style="120" customWidth="1"/>
    <col min="256" max="16384" width="27.25390625" style="120" bestFit="1" customWidth="1"/>
  </cols>
  <sheetData>
    <row r="1" spans="1:20" ht="15">
      <c r="A1" s="143" t="s">
        <v>249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5">
      <c r="A2" s="143" t="s">
        <v>579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5">
      <c r="A3" s="143" t="s">
        <v>250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2" ht="16.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V4" s="144"/>
    </row>
    <row r="5" spans="1:22" ht="15">
      <c r="A5" s="123"/>
      <c r="B5" s="146" t="s">
        <v>251</v>
      </c>
      <c r="C5" s="134"/>
      <c r="D5" s="134"/>
      <c r="E5" s="146" t="s">
        <v>252</v>
      </c>
      <c r="F5" s="134"/>
      <c r="G5" s="134"/>
      <c r="H5" s="146" t="s">
        <v>253</v>
      </c>
      <c r="I5" s="134"/>
      <c r="J5" s="134"/>
      <c r="K5" s="146" t="s">
        <v>254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44"/>
    </row>
    <row r="6" spans="2:22" ht="15">
      <c r="B6" s="143" t="s">
        <v>255</v>
      </c>
      <c r="C6" s="143" t="s">
        <v>256</v>
      </c>
      <c r="D6" s="143" t="s">
        <v>257</v>
      </c>
      <c r="E6" s="143" t="s">
        <v>255</v>
      </c>
      <c r="F6" s="143" t="s">
        <v>256</v>
      </c>
      <c r="G6" s="143" t="s">
        <v>257</v>
      </c>
      <c r="H6" s="143" t="s">
        <v>255</v>
      </c>
      <c r="I6" s="143" t="s">
        <v>256</v>
      </c>
      <c r="J6" s="143" t="s">
        <v>257</v>
      </c>
      <c r="K6" s="143" t="s">
        <v>255</v>
      </c>
      <c r="L6" s="143" t="s">
        <v>256</v>
      </c>
      <c r="M6" s="143" t="s">
        <v>257</v>
      </c>
      <c r="N6" s="134"/>
      <c r="O6" s="134"/>
      <c r="P6" s="134"/>
      <c r="Q6" s="134"/>
      <c r="R6" s="134"/>
      <c r="S6" s="134"/>
      <c r="T6" s="134"/>
      <c r="U6" s="134"/>
      <c r="V6" s="144"/>
    </row>
    <row r="7" spans="1:22" ht="15">
      <c r="A7" s="143" t="s">
        <v>73</v>
      </c>
      <c r="B7" s="147">
        <v>3.243</v>
      </c>
      <c r="C7" s="147">
        <v>2.962</v>
      </c>
      <c r="D7" s="147">
        <v>33.011</v>
      </c>
      <c r="E7" s="147">
        <v>2.921</v>
      </c>
      <c r="F7" s="147">
        <v>2.91</v>
      </c>
      <c r="G7" s="147">
        <v>34.53</v>
      </c>
      <c r="H7" s="147">
        <v>4.34</v>
      </c>
      <c r="I7" s="147">
        <v>3.44</v>
      </c>
      <c r="J7" s="147">
        <v>30.309</v>
      </c>
      <c r="K7" s="147">
        <v>2.855</v>
      </c>
      <c r="L7" s="147">
        <v>2.309</v>
      </c>
      <c r="M7" s="147">
        <v>28.747</v>
      </c>
      <c r="N7" s="134"/>
      <c r="O7" s="134"/>
      <c r="P7" s="134"/>
      <c r="Q7" s="134"/>
      <c r="R7" s="134"/>
      <c r="S7" s="134"/>
      <c r="T7" s="134"/>
      <c r="V7" s="144"/>
    </row>
    <row r="8" spans="1:22" ht="15">
      <c r="A8" s="143" t="s">
        <v>23</v>
      </c>
      <c r="B8" s="147">
        <v>0.803</v>
      </c>
      <c r="C8" s="147">
        <v>1.138</v>
      </c>
      <c r="D8" s="147">
        <v>41.529</v>
      </c>
      <c r="E8" s="147">
        <v>0.779</v>
      </c>
      <c r="F8" s="147">
        <v>1.094</v>
      </c>
      <c r="G8" s="147">
        <v>45.425</v>
      </c>
      <c r="H8" s="147">
        <v>1.003</v>
      </c>
      <c r="I8" s="147">
        <v>1.337</v>
      </c>
      <c r="J8" s="147">
        <v>34.623</v>
      </c>
      <c r="K8" s="147">
        <v>0.987</v>
      </c>
      <c r="L8" s="147">
        <v>0.987</v>
      </c>
      <c r="M8" s="147">
        <v>32.451</v>
      </c>
      <c r="N8" s="134"/>
      <c r="O8" s="134"/>
      <c r="P8" s="134"/>
      <c r="Q8" s="134"/>
      <c r="R8" s="134"/>
      <c r="S8" s="134"/>
      <c r="T8" s="134"/>
      <c r="V8" s="144"/>
    </row>
    <row r="9" spans="1:22" ht="15">
      <c r="A9" s="143" t="s">
        <v>26</v>
      </c>
      <c r="B9" s="147">
        <v>1.907</v>
      </c>
      <c r="C9" s="147">
        <v>2.085</v>
      </c>
      <c r="D9" s="147">
        <v>33.935</v>
      </c>
      <c r="E9" s="147">
        <v>1.624</v>
      </c>
      <c r="F9" s="147">
        <v>1.983</v>
      </c>
      <c r="G9" s="147">
        <v>35.628</v>
      </c>
      <c r="H9" s="147">
        <v>2.615</v>
      </c>
      <c r="I9" s="147">
        <v>2.454</v>
      </c>
      <c r="J9" s="147">
        <v>30.832</v>
      </c>
      <c r="K9" s="147">
        <v>1.716</v>
      </c>
      <c r="L9" s="147">
        <v>1.795</v>
      </c>
      <c r="M9" s="147">
        <v>28.212</v>
      </c>
      <c r="N9" s="134"/>
      <c r="O9" s="134"/>
      <c r="P9" s="134"/>
      <c r="Q9" s="134"/>
      <c r="R9" s="134"/>
      <c r="S9" s="134"/>
      <c r="T9" s="134"/>
      <c r="V9" s="144"/>
    </row>
    <row r="10" spans="1:22" ht="15">
      <c r="A10" s="143" t="s">
        <v>29</v>
      </c>
      <c r="B10" s="147">
        <v>3.594</v>
      </c>
      <c r="C10" s="147">
        <v>3.466</v>
      </c>
      <c r="D10" s="147">
        <v>31.153</v>
      </c>
      <c r="E10" s="147">
        <v>3.122</v>
      </c>
      <c r="F10" s="147">
        <v>3.137</v>
      </c>
      <c r="G10" s="147">
        <v>32.65</v>
      </c>
      <c r="H10" s="147">
        <v>4.769</v>
      </c>
      <c r="I10" s="147">
        <v>4.044</v>
      </c>
      <c r="J10" s="147">
        <v>29.92</v>
      </c>
      <c r="K10" s="147">
        <v>3.515</v>
      </c>
      <c r="L10" s="147">
        <v>2.524</v>
      </c>
      <c r="M10" s="147">
        <v>28.053</v>
      </c>
      <c r="N10" s="134"/>
      <c r="O10" s="134"/>
      <c r="P10" s="134"/>
      <c r="Q10" s="134"/>
      <c r="R10" s="134"/>
      <c r="S10" s="134"/>
      <c r="T10" s="134"/>
      <c r="V10" s="144"/>
    </row>
    <row r="11" spans="1:22" ht="15">
      <c r="A11" s="143" t="s">
        <v>32</v>
      </c>
      <c r="B11" s="147">
        <v>6.487</v>
      </c>
      <c r="C11" s="147">
        <v>4.94</v>
      </c>
      <c r="D11" s="147">
        <v>28.5</v>
      </c>
      <c r="E11" s="147">
        <v>5.602</v>
      </c>
      <c r="F11" s="147">
        <v>4.869</v>
      </c>
      <c r="G11" s="147">
        <v>29.956</v>
      </c>
      <c r="H11" s="147">
        <v>8.525</v>
      </c>
      <c r="I11" s="147">
        <v>5.592</v>
      </c>
      <c r="J11" s="147">
        <v>27.428</v>
      </c>
      <c r="K11" s="147">
        <v>6.444</v>
      </c>
      <c r="L11" s="147">
        <v>4.496</v>
      </c>
      <c r="M11" s="147">
        <v>26.93</v>
      </c>
      <c r="N11" s="134"/>
      <c r="O11" s="134"/>
      <c r="P11" s="134"/>
      <c r="Q11" s="134"/>
      <c r="R11" s="134"/>
      <c r="S11" s="134"/>
      <c r="T11" s="134"/>
      <c r="V11" s="144"/>
    </row>
    <row r="12" spans="1:22" ht="15">
      <c r="A12" s="12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44"/>
    </row>
    <row r="13" spans="1:22" ht="15">
      <c r="A13" s="123"/>
      <c r="B13" s="146" t="s">
        <v>251</v>
      </c>
      <c r="C13" s="134"/>
      <c r="D13" s="134"/>
      <c r="E13" s="134"/>
      <c r="F13" s="146" t="s">
        <v>252</v>
      </c>
      <c r="G13" s="134"/>
      <c r="H13" s="134"/>
      <c r="I13" s="134"/>
      <c r="J13" s="146" t="s">
        <v>253</v>
      </c>
      <c r="K13" s="134"/>
      <c r="L13" s="134"/>
      <c r="M13" s="134"/>
      <c r="N13" s="146" t="s">
        <v>254</v>
      </c>
      <c r="O13" s="134"/>
      <c r="P13" s="134"/>
      <c r="Q13" s="134"/>
      <c r="R13" s="134"/>
      <c r="S13" s="134"/>
      <c r="T13" s="134"/>
      <c r="U13" s="134"/>
      <c r="V13" s="144"/>
    </row>
    <row r="14" spans="1:22" ht="15">
      <c r="A14" s="123"/>
      <c r="B14" s="143" t="s">
        <v>258</v>
      </c>
      <c r="C14" s="143" t="s">
        <v>259</v>
      </c>
      <c r="D14" s="143" t="s">
        <v>260</v>
      </c>
      <c r="E14" s="143" t="s">
        <v>261</v>
      </c>
      <c r="F14" s="143" t="s">
        <v>258</v>
      </c>
      <c r="G14" s="143" t="s">
        <v>259</v>
      </c>
      <c r="H14" s="143" t="s">
        <v>260</v>
      </c>
      <c r="I14" s="143" t="s">
        <v>261</v>
      </c>
      <c r="J14" s="143" t="s">
        <v>258</v>
      </c>
      <c r="K14" s="143" t="s">
        <v>259</v>
      </c>
      <c r="L14" s="143" t="s">
        <v>260</v>
      </c>
      <c r="M14" s="143" t="s">
        <v>261</v>
      </c>
      <c r="N14" s="143" t="s">
        <v>258</v>
      </c>
      <c r="O14" s="143" t="s">
        <v>259</v>
      </c>
      <c r="P14" s="143" t="s">
        <v>260</v>
      </c>
      <c r="Q14" s="143" t="s">
        <v>261</v>
      </c>
      <c r="R14" s="134"/>
      <c r="S14" s="134"/>
      <c r="T14" s="134"/>
      <c r="U14" s="134"/>
      <c r="V14" s="144"/>
    </row>
    <row r="15" spans="1:24" ht="16.5" customHeight="1">
      <c r="A15" s="143" t="s">
        <v>73</v>
      </c>
      <c r="B15" s="147">
        <v>10.71</v>
      </c>
      <c r="C15" s="147">
        <v>1.644</v>
      </c>
      <c r="D15" s="147">
        <v>6.582</v>
      </c>
      <c r="E15" s="147">
        <v>17.038</v>
      </c>
      <c r="F15" s="147">
        <v>18.088</v>
      </c>
      <c r="G15" s="147">
        <v>1.065</v>
      </c>
      <c r="H15" s="147">
        <v>5.08</v>
      </c>
      <c r="I15" s="147">
        <v>13.206</v>
      </c>
      <c r="J15" s="147">
        <v>7.396</v>
      </c>
      <c r="K15" s="147">
        <v>2.775</v>
      </c>
      <c r="L15" s="147">
        <v>10.229</v>
      </c>
      <c r="M15" s="147">
        <v>13.349</v>
      </c>
      <c r="N15" s="147">
        <v>6.52</v>
      </c>
      <c r="O15" s="147">
        <v>6.298</v>
      </c>
      <c r="P15" s="147">
        <v>5.859</v>
      </c>
      <c r="Q15" s="147">
        <v>12.379</v>
      </c>
      <c r="R15" s="134"/>
      <c r="S15" s="134"/>
      <c r="T15" s="134"/>
      <c r="U15" s="134"/>
      <c r="W15" s="144"/>
      <c r="X15" s="144"/>
    </row>
    <row r="16" spans="1:24" ht="15">
      <c r="A16" s="143" t="s">
        <v>23</v>
      </c>
      <c r="B16" s="147">
        <v>11.263</v>
      </c>
      <c r="C16" s="147">
        <v>2.474</v>
      </c>
      <c r="D16" s="147">
        <v>5.986</v>
      </c>
      <c r="E16" s="147">
        <v>22.945</v>
      </c>
      <c r="F16" s="147">
        <v>23.289</v>
      </c>
      <c r="G16" s="147">
        <v>1.749</v>
      </c>
      <c r="H16" s="147">
        <v>4.542</v>
      </c>
      <c r="I16" s="147">
        <v>16.94</v>
      </c>
      <c r="J16" s="147">
        <v>6.853</v>
      </c>
      <c r="K16" s="147">
        <v>4.053</v>
      </c>
      <c r="L16" s="147">
        <v>9.619</v>
      </c>
      <c r="M16" s="147">
        <v>15.435</v>
      </c>
      <c r="N16" s="147">
        <v>5.994</v>
      </c>
      <c r="O16" s="147">
        <v>7.848</v>
      </c>
      <c r="P16" s="147">
        <v>5.585</v>
      </c>
      <c r="Q16" s="147">
        <v>14.011</v>
      </c>
      <c r="R16" s="134"/>
      <c r="S16" s="134"/>
      <c r="T16" s="134"/>
      <c r="U16" s="134"/>
      <c r="W16" s="144"/>
      <c r="X16" s="144"/>
    </row>
    <row r="17" spans="1:24" ht="15">
      <c r="A17" s="143" t="s">
        <v>26</v>
      </c>
      <c r="B17" s="147">
        <v>10.518</v>
      </c>
      <c r="C17" s="147">
        <v>1.7</v>
      </c>
      <c r="D17" s="147">
        <v>6.161</v>
      </c>
      <c r="E17" s="147">
        <v>17.641</v>
      </c>
      <c r="F17" s="147">
        <v>18.198</v>
      </c>
      <c r="G17" s="147">
        <v>1.134</v>
      </c>
      <c r="H17" s="147">
        <v>4.673</v>
      </c>
      <c r="I17" s="147">
        <v>13.606</v>
      </c>
      <c r="J17" s="147">
        <v>7.104</v>
      </c>
      <c r="K17" s="147">
        <v>2.825</v>
      </c>
      <c r="L17" s="147">
        <v>9.701</v>
      </c>
      <c r="M17" s="147">
        <v>13.656</v>
      </c>
      <c r="N17" s="147">
        <v>6.378</v>
      </c>
      <c r="O17" s="147">
        <v>5.927</v>
      </c>
      <c r="P17" s="147">
        <v>5.351</v>
      </c>
      <c r="Q17" s="147">
        <v>12.35</v>
      </c>
      <c r="R17" s="134"/>
      <c r="S17" s="134"/>
      <c r="T17" s="134"/>
      <c r="U17" s="134"/>
      <c r="W17" s="144"/>
      <c r="X17" s="144"/>
    </row>
    <row r="18" spans="1:24" ht="15">
      <c r="A18" s="143" t="s">
        <v>29</v>
      </c>
      <c r="B18" s="147">
        <v>10.738</v>
      </c>
      <c r="C18" s="147">
        <v>1.401</v>
      </c>
      <c r="D18" s="147">
        <v>7.046</v>
      </c>
      <c r="E18" s="147">
        <v>15.434</v>
      </c>
      <c r="F18" s="147">
        <v>17.246</v>
      </c>
      <c r="G18" s="147">
        <v>0.863</v>
      </c>
      <c r="H18" s="147">
        <v>5.334</v>
      </c>
      <c r="I18" s="147">
        <v>12.344</v>
      </c>
      <c r="J18" s="147">
        <v>7.559</v>
      </c>
      <c r="K18" s="147">
        <v>2.435</v>
      </c>
      <c r="L18" s="147">
        <v>11.046</v>
      </c>
      <c r="M18" s="147">
        <v>12.924</v>
      </c>
      <c r="N18" s="147">
        <v>6.602</v>
      </c>
      <c r="O18" s="147">
        <v>5.701</v>
      </c>
      <c r="P18" s="147">
        <v>6.782</v>
      </c>
      <c r="Q18" s="147">
        <v>11.492</v>
      </c>
      <c r="R18" s="144"/>
      <c r="S18" s="144"/>
      <c r="T18" s="144"/>
      <c r="W18" s="144"/>
      <c r="X18" s="144"/>
    </row>
    <row r="19" spans="1:24" ht="15">
      <c r="A19" s="143" t="s">
        <v>32</v>
      </c>
      <c r="B19" s="147">
        <v>10.676</v>
      </c>
      <c r="C19" s="147">
        <v>1.321</v>
      </c>
      <c r="D19" s="147">
        <v>7.142</v>
      </c>
      <c r="E19" s="147">
        <v>14.28</v>
      </c>
      <c r="F19" s="147">
        <v>16.468</v>
      </c>
      <c r="G19" s="147">
        <v>0.863</v>
      </c>
      <c r="H19" s="147">
        <v>5.669</v>
      </c>
      <c r="I19" s="147">
        <v>11.825</v>
      </c>
      <c r="J19" s="147">
        <v>8.006</v>
      </c>
      <c r="K19" s="147">
        <v>2.31</v>
      </c>
      <c r="L19" s="147">
        <v>10.604</v>
      </c>
      <c r="M19" s="147">
        <v>12.101</v>
      </c>
      <c r="N19" s="147">
        <v>7.261</v>
      </c>
      <c r="O19" s="147">
        <v>6.179</v>
      </c>
      <c r="P19" s="147">
        <v>6.227</v>
      </c>
      <c r="Q19" s="147">
        <v>11.758</v>
      </c>
      <c r="R19" s="144"/>
      <c r="S19" s="144"/>
      <c r="T19" s="144"/>
      <c r="W19" s="144"/>
      <c r="X19" s="144"/>
    </row>
    <row r="20" spans="6:24" ht="15"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W20" s="144"/>
      <c r="X20" s="144"/>
    </row>
    <row r="21" spans="1:23" ht="15">
      <c r="A21" s="12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V21" s="144"/>
      <c r="W21" s="144"/>
    </row>
    <row r="22" spans="1:23" ht="15">
      <c r="A22" s="12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V22" s="144"/>
      <c r="W22" s="144"/>
    </row>
    <row r="23" spans="1:23" ht="15">
      <c r="A23" s="12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V23" s="144"/>
      <c r="W23" s="144"/>
    </row>
    <row r="24" spans="1:23" ht="15">
      <c r="A24" s="12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V24" s="144"/>
      <c r="W24" s="144"/>
    </row>
    <row r="25" spans="1:23" ht="15">
      <c r="A25" s="123"/>
      <c r="B25" s="144"/>
      <c r="C25" s="144"/>
      <c r="D25" s="144"/>
      <c r="E25" s="144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44"/>
      <c r="W25" s="144"/>
    </row>
    <row r="26" spans="1:24" ht="15">
      <c r="A26" s="123"/>
      <c r="B26" s="130"/>
      <c r="C26" s="130"/>
      <c r="D26" s="130"/>
      <c r="E26" s="130"/>
      <c r="N26" s="139"/>
      <c r="P26" s="135"/>
      <c r="Q26" s="139"/>
      <c r="R26" s="139"/>
      <c r="S26" s="139"/>
      <c r="T26" s="135"/>
      <c r="W26" s="144"/>
      <c r="X26" s="144"/>
    </row>
    <row r="27" spans="1:20" ht="15">
      <c r="A27" s="14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2:20" ht="1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2:20" ht="15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2:20" ht="15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2:20" ht="15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2:20" ht="15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2:20" ht="1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2:20" ht="15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2:20" ht="1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2:20" ht="15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2:20" ht="15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2:20" ht="15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ht="15">
      <c r="A39" s="123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2:20" ht="1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2:20" ht="15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2:20" ht="15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2:20" ht="1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2:20" ht="15">
      <c r="B44" s="140"/>
      <c r="C44" s="140"/>
      <c r="D44" s="140"/>
      <c r="E44" s="140"/>
      <c r="F44" s="149"/>
      <c r="G44" s="149"/>
      <c r="H44" s="149"/>
      <c r="I44" s="149"/>
      <c r="J44" s="149"/>
      <c r="K44" s="149"/>
      <c r="L44" s="149"/>
      <c r="M44" s="149"/>
      <c r="N44" s="149"/>
      <c r="P44" s="149"/>
      <c r="Q44" s="149"/>
      <c r="R44" s="149"/>
      <c r="S44" s="149"/>
      <c r="T44" s="149"/>
    </row>
    <row r="45" spans="1:20" ht="15">
      <c r="A45" s="150"/>
      <c r="B45" s="149"/>
      <c r="C45" s="149"/>
      <c r="D45" s="149"/>
      <c r="E45" s="149"/>
      <c r="P45" s="149"/>
      <c r="Q45" s="149"/>
      <c r="T45" s="149"/>
    </row>
    <row r="48" spans="1:13" ht="15">
      <c r="A48" s="151"/>
      <c r="F48" s="228"/>
      <c r="G48" s="228"/>
      <c r="H48" s="261"/>
      <c r="I48" s="261"/>
      <c r="J48" s="261"/>
      <c r="K48" s="261"/>
      <c r="L48" s="261"/>
      <c r="M48" s="261"/>
    </row>
    <row r="49" spans="1:20" ht="15">
      <c r="A49" s="123"/>
      <c r="B49" s="261"/>
      <c r="C49" s="261"/>
      <c r="D49" s="261"/>
      <c r="E49" s="228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:5" ht="15">
      <c r="A50" s="123"/>
      <c r="B50" s="134"/>
      <c r="C50" s="134"/>
      <c r="D50" s="134"/>
      <c r="E50" s="134"/>
    </row>
    <row r="51" ht="15">
      <c r="A51" s="123"/>
    </row>
    <row r="52" ht="15">
      <c r="A52" s="123"/>
    </row>
    <row r="53" ht="15">
      <c r="A53" s="123"/>
    </row>
    <row r="54" ht="15">
      <c r="A54" s="123"/>
    </row>
    <row r="55" ht="15">
      <c r="A55" s="123"/>
    </row>
    <row r="56" ht="15">
      <c r="A56" s="123"/>
    </row>
    <row r="57" ht="15">
      <c r="A57" s="123"/>
    </row>
    <row r="58" ht="15">
      <c r="A58" s="123"/>
    </row>
    <row r="59" ht="15">
      <c r="A59" s="123"/>
    </row>
    <row r="60" ht="15">
      <c r="A60" s="123"/>
    </row>
    <row r="61" ht="15">
      <c r="A61" s="123"/>
    </row>
    <row r="62" ht="15">
      <c r="A62" s="123"/>
    </row>
    <row r="63" ht="15">
      <c r="A63" s="123"/>
    </row>
    <row r="64" ht="15">
      <c r="A64" s="123"/>
    </row>
    <row r="65" spans="1:20" ht="15">
      <c r="A65" s="12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1:20" ht="15">
      <c r="A66" s="123"/>
      <c r="B66" s="144"/>
      <c r="C66" s="144"/>
      <c r="D66" s="144"/>
      <c r="E66" s="144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ht="15">
      <c r="A67" s="123"/>
      <c r="B67" s="130"/>
      <c r="C67" s="130"/>
      <c r="D67" s="130"/>
      <c r="E67" s="130"/>
      <c r="N67" s="139"/>
      <c r="P67" s="135"/>
      <c r="Q67" s="139"/>
      <c r="R67" s="139"/>
      <c r="S67" s="139"/>
      <c r="T67" s="135"/>
    </row>
    <row r="68" spans="1:20" ht="15">
      <c r="A68" s="152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</row>
    <row r="69" spans="2:20" ht="1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</row>
    <row r="70" spans="2:20" ht="1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</row>
    <row r="71" spans="2:20" ht="1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2:20" ht="1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</row>
    <row r="73" spans="2:20" ht="1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</row>
    <row r="74" spans="2:20" ht="1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2:20" ht="1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</row>
    <row r="76" spans="2:20" ht="1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</row>
    <row r="77" spans="2:20" ht="1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  <row r="78" spans="2:20" ht="1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</row>
    <row r="79" spans="2:20" ht="15"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0" spans="1:20" ht="15">
      <c r="A80" s="123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2:20" ht="15"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</row>
    <row r="82" spans="2:20" ht="15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</row>
    <row r="83" spans="2:20" ht="1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</row>
    <row r="84" spans="2:20" ht="15">
      <c r="B84" s="140"/>
      <c r="C84" s="140"/>
      <c r="D84" s="140"/>
      <c r="E84" s="140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</row>
    <row r="85" spans="1:20" ht="15">
      <c r="A85" s="150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P85" s="149"/>
      <c r="Q85" s="149"/>
      <c r="R85" s="149"/>
      <c r="S85" s="149"/>
      <c r="T85" s="149"/>
    </row>
    <row r="86" spans="1:20" ht="15">
      <c r="A86" s="150"/>
      <c r="B86" s="149"/>
      <c r="C86" s="149"/>
      <c r="D86" s="149"/>
      <c r="E86" s="149"/>
      <c r="P86" s="149"/>
      <c r="Q86" s="149"/>
      <c r="T86" s="149"/>
    </row>
    <row r="87" spans="14:19" ht="15">
      <c r="N87" s="153"/>
      <c r="R87" s="153"/>
      <c r="S87" s="153"/>
    </row>
    <row r="88" spans="14:19" ht="15">
      <c r="N88" s="153"/>
      <c r="R88" s="153"/>
      <c r="S88" s="153"/>
    </row>
    <row r="89" spans="14:19" ht="15">
      <c r="N89" s="153"/>
      <c r="R89" s="153"/>
      <c r="S89" s="153"/>
    </row>
    <row r="90" spans="14:19" ht="15">
      <c r="N90" s="153"/>
      <c r="R90" s="153"/>
      <c r="S90" s="153"/>
    </row>
    <row r="91" spans="14:19" ht="15">
      <c r="N91" s="153"/>
      <c r="R91" s="153"/>
      <c r="S91" s="153"/>
    </row>
    <row r="92" spans="6:19" ht="15">
      <c r="F92" s="135"/>
      <c r="I92" s="135"/>
      <c r="L92" s="135"/>
      <c r="N92" s="153"/>
      <c r="R92" s="153"/>
      <c r="S92" s="153"/>
    </row>
    <row r="93" spans="3:19" ht="15">
      <c r="C93" s="135"/>
      <c r="F93" s="135"/>
      <c r="I93" s="135"/>
      <c r="L93" s="135"/>
      <c r="N93" s="153"/>
      <c r="R93" s="153"/>
      <c r="S93" s="153"/>
    </row>
    <row r="94" spans="3:19" ht="15">
      <c r="C94" s="135"/>
      <c r="F94" s="135"/>
      <c r="I94" s="135"/>
      <c r="L94" s="135"/>
      <c r="N94" s="153"/>
      <c r="R94" s="153"/>
      <c r="S94" s="153"/>
    </row>
    <row r="95" spans="3:19" ht="15">
      <c r="C95" s="135"/>
      <c r="F95" s="135"/>
      <c r="I95" s="135"/>
      <c r="L95" s="135"/>
      <c r="N95" s="153"/>
      <c r="R95" s="153"/>
      <c r="S95" s="153"/>
    </row>
    <row r="96" spans="3:19" ht="15">
      <c r="C96" s="135"/>
      <c r="F96" s="135"/>
      <c r="I96" s="135"/>
      <c r="L96" s="135"/>
      <c r="N96" s="153"/>
      <c r="R96" s="153"/>
      <c r="S96" s="153"/>
    </row>
    <row r="97" spans="3:19" ht="15">
      <c r="C97" s="135"/>
      <c r="F97" s="135"/>
      <c r="I97" s="135"/>
      <c r="L97" s="135"/>
      <c r="N97" s="153"/>
      <c r="R97" s="153"/>
      <c r="S97" s="153"/>
    </row>
    <row r="98" spans="3:19" ht="15">
      <c r="C98" s="135"/>
      <c r="F98" s="135"/>
      <c r="I98" s="135"/>
      <c r="L98" s="135"/>
      <c r="N98" s="153"/>
      <c r="R98" s="153"/>
      <c r="S98" s="153"/>
    </row>
    <row r="99" spans="3:19" ht="15">
      <c r="C99" s="135"/>
      <c r="F99" s="135"/>
      <c r="I99" s="135"/>
      <c r="L99" s="135"/>
      <c r="N99" s="153"/>
      <c r="R99" s="153"/>
      <c r="S99" s="153"/>
    </row>
    <row r="100" spans="3:19" ht="15">
      <c r="C100" s="135"/>
      <c r="F100" s="135"/>
      <c r="I100" s="135"/>
      <c r="L100" s="135"/>
      <c r="N100" s="153"/>
      <c r="R100" s="153"/>
      <c r="S100" s="153"/>
    </row>
    <row r="101" spans="3:12" ht="15">
      <c r="C101" s="135"/>
      <c r="F101" s="135"/>
      <c r="I101" s="135"/>
      <c r="L101" s="135"/>
    </row>
    <row r="102" spans="3:12" ht="15">
      <c r="C102" s="135"/>
      <c r="F102" s="135"/>
      <c r="I102" s="135"/>
      <c r="L102" s="135"/>
    </row>
    <row r="103" spans="3:12" ht="15">
      <c r="C103" s="135"/>
      <c r="F103" s="135"/>
      <c r="I103" s="135"/>
      <c r="L103" s="135"/>
    </row>
    <row r="104" spans="3:12" ht="15">
      <c r="C104" s="135"/>
      <c r="F104" s="135"/>
      <c r="I104" s="135"/>
      <c r="L104" s="135"/>
    </row>
    <row r="105" spans="3:12" ht="15">
      <c r="C105" s="135"/>
      <c r="F105" s="135"/>
      <c r="I105" s="135"/>
      <c r="L105" s="135"/>
    </row>
    <row r="106" spans="3:12" ht="15">
      <c r="C106" s="135"/>
      <c r="F106" s="135"/>
      <c r="I106" s="135"/>
      <c r="L106" s="135"/>
    </row>
    <row r="107" spans="3:12" ht="15">
      <c r="C107" s="135"/>
      <c r="F107" s="135"/>
      <c r="I107" s="135"/>
      <c r="L107" s="135"/>
    </row>
    <row r="108" spans="3:12" ht="15">
      <c r="C108" s="135"/>
      <c r="F108" s="135"/>
      <c r="I108" s="135"/>
      <c r="L108" s="135"/>
    </row>
    <row r="109" spans="3:12" ht="15">
      <c r="C109" s="135"/>
      <c r="F109" s="135"/>
      <c r="I109" s="135"/>
      <c r="L109" s="135"/>
    </row>
    <row r="110" spans="3:12" ht="15">
      <c r="C110" s="135"/>
      <c r="F110" s="135"/>
      <c r="I110" s="135"/>
      <c r="L110" s="135"/>
    </row>
    <row r="111" spans="3:12" ht="15">
      <c r="C111" s="135"/>
      <c r="F111" s="135"/>
      <c r="I111" s="135"/>
      <c r="L111" s="135"/>
    </row>
    <row r="112" spans="3:12" ht="15">
      <c r="C112" s="135"/>
      <c r="F112" s="135"/>
      <c r="I112" s="135"/>
      <c r="L112" s="135"/>
    </row>
    <row r="113" spans="3:12" ht="15">
      <c r="C113" s="135"/>
      <c r="F113" s="135"/>
      <c r="I113" s="135"/>
      <c r="L113" s="135"/>
    </row>
    <row r="114" spans="3:12" ht="15">
      <c r="C114" s="135"/>
      <c r="F114" s="135"/>
      <c r="I114" s="135"/>
      <c r="L114" s="135"/>
    </row>
    <row r="115" spans="3:12" ht="15">
      <c r="C115" s="135"/>
      <c r="F115" s="135"/>
      <c r="I115" s="135"/>
      <c r="L115" s="135"/>
    </row>
    <row r="116" spans="3:12" ht="15">
      <c r="C116" s="135"/>
      <c r="F116" s="135"/>
      <c r="I116" s="135"/>
      <c r="L116" s="135"/>
    </row>
    <row r="117" spans="3:12" ht="15">
      <c r="C117" s="135"/>
      <c r="F117" s="135"/>
      <c r="I117" s="135"/>
      <c r="L117" s="135"/>
    </row>
    <row r="118" spans="3:12" ht="15">
      <c r="C118" s="135"/>
      <c r="F118" s="135"/>
      <c r="I118" s="135"/>
      <c r="L118" s="135"/>
    </row>
    <row r="119" spans="3:12" ht="15">
      <c r="C119" s="135"/>
      <c r="F119" s="135"/>
      <c r="I119" s="135"/>
      <c r="L119" s="135"/>
    </row>
    <row r="120" spans="3:12" ht="15">
      <c r="C120" s="135"/>
      <c r="F120" s="135"/>
      <c r="I120" s="135"/>
      <c r="L120" s="135"/>
    </row>
    <row r="121" spans="3:12" ht="15">
      <c r="C121" s="135"/>
      <c r="F121" s="135"/>
      <c r="I121" s="135"/>
      <c r="L121" s="135"/>
    </row>
    <row r="122" spans="3:12" ht="15">
      <c r="C122" s="135"/>
      <c r="F122" s="135"/>
      <c r="I122" s="135"/>
      <c r="L122" s="135"/>
    </row>
    <row r="123" spans="3:12" ht="15">
      <c r="C123" s="135"/>
      <c r="F123" s="135"/>
      <c r="I123" s="135"/>
      <c r="L123" s="135"/>
    </row>
    <row r="124" spans="3:12" ht="15">
      <c r="C124" s="135"/>
      <c r="F124" s="135"/>
      <c r="I124" s="135"/>
      <c r="L124" s="135"/>
    </row>
    <row r="125" spans="3:12" ht="15">
      <c r="C125" s="135"/>
      <c r="F125" s="135"/>
      <c r="I125" s="135"/>
      <c r="L125" s="135"/>
    </row>
    <row r="126" spans="3:12" ht="15">
      <c r="C126" s="135"/>
      <c r="F126" s="135"/>
      <c r="I126" s="135"/>
      <c r="L126" s="135"/>
    </row>
    <row r="127" spans="3:12" ht="15">
      <c r="C127" s="135"/>
      <c r="F127" s="135"/>
      <c r="I127" s="135"/>
      <c r="L127" s="135"/>
    </row>
    <row r="128" spans="3:12" ht="15">
      <c r="C128" s="135"/>
      <c r="F128" s="135"/>
      <c r="I128" s="135"/>
      <c r="L128" s="135"/>
    </row>
    <row r="129" spans="3:12" ht="15">
      <c r="C129" s="135"/>
      <c r="F129" s="135"/>
      <c r="I129" s="135"/>
      <c r="L129" s="135"/>
    </row>
    <row r="130" spans="3:12" ht="15">
      <c r="C130" s="135"/>
      <c r="F130" s="135"/>
      <c r="I130" s="135"/>
      <c r="L130" s="135"/>
    </row>
    <row r="131" spans="3:12" ht="15">
      <c r="C131" s="135"/>
      <c r="F131" s="135"/>
      <c r="I131" s="135"/>
      <c r="L131" s="135"/>
    </row>
    <row r="132" spans="3:12" ht="15">
      <c r="C132" s="135"/>
      <c r="F132" s="135"/>
      <c r="I132" s="135"/>
      <c r="L132" s="135"/>
    </row>
    <row r="133" spans="3:12" ht="15">
      <c r="C133" s="135"/>
      <c r="F133" s="135"/>
      <c r="I133" s="135"/>
      <c r="L133" s="135"/>
    </row>
    <row r="134" spans="3:12" ht="15">
      <c r="C134" s="135"/>
      <c r="F134" s="135"/>
      <c r="I134" s="135"/>
      <c r="L134" s="135"/>
    </row>
    <row r="135" spans="3:12" ht="15">
      <c r="C135" s="135"/>
      <c r="F135" s="135"/>
      <c r="I135" s="135"/>
      <c r="L135" s="135"/>
    </row>
    <row r="136" spans="3:12" ht="15">
      <c r="C136" s="135"/>
      <c r="F136" s="135"/>
      <c r="I136" s="135"/>
      <c r="L136" s="135"/>
    </row>
    <row r="137" spans="3:12" ht="15">
      <c r="C137" s="135"/>
      <c r="F137" s="135"/>
      <c r="I137" s="135"/>
      <c r="L137" s="135"/>
    </row>
    <row r="138" spans="3:12" ht="15">
      <c r="C138" s="135"/>
      <c r="F138" s="135"/>
      <c r="I138" s="135"/>
      <c r="L138" s="135"/>
    </row>
    <row r="139" spans="3:12" ht="15">
      <c r="C139" s="135"/>
      <c r="F139" s="135"/>
      <c r="I139" s="135"/>
      <c r="L139" s="135"/>
    </row>
    <row r="140" spans="3:12" ht="15">
      <c r="C140" s="135"/>
      <c r="F140" s="135"/>
      <c r="I140" s="135"/>
      <c r="L140" s="135"/>
    </row>
    <row r="141" spans="3:12" ht="15">
      <c r="C141" s="135"/>
      <c r="F141" s="135"/>
      <c r="I141" s="135"/>
      <c r="L141" s="135"/>
    </row>
    <row r="142" spans="3:12" ht="15">
      <c r="C142" s="135"/>
      <c r="F142" s="135"/>
      <c r="I142" s="135"/>
      <c r="L142" s="135"/>
    </row>
    <row r="143" spans="3:12" ht="15">
      <c r="C143" s="135"/>
      <c r="F143" s="135"/>
      <c r="I143" s="135"/>
      <c r="L143" s="135"/>
    </row>
    <row r="144" spans="3:12" ht="15">
      <c r="C144" s="135"/>
      <c r="F144" s="135"/>
      <c r="I144" s="135"/>
      <c r="L144" s="135"/>
    </row>
    <row r="145" spans="3:12" ht="15">
      <c r="C145" s="135"/>
      <c r="F145" s="135"/>
      <c r="I145" s="135"/>
      <c r="L145" s="135"/>
    </row>
    <row r="146" spans="3:12" ht="15">
      <c r="C146" s="135"/>
      <c r="F146" s="135"/>
      <c r="I146" s="135"/>
      <c r="L146" s="135"/>
    </row>
    <row r="147" spans="3:12" ht="15">
      <c r="C147" s="135"/>
      <c r="F147" s="135"/>
      <c r="I147" s="135"/>
      <c r="L147" s="135"/>
    </row>
    <row r="148" spans="3:12" ht="15">
      <c r="C148" s="135"/>
      <c r="F148" s="135"/>
      <c r="I148" s="135"/>
      <c r="L148" s="135"/>
    </row>
    <row r="149" spans="3:12" ht="15">
      <c r="C149" s="135"/>
      <c r="F149" s="135"/>
      <c r="I149" s="135"/>
      <c r="L149" s="135"/>
    </row>
    <row r="150" spans="3:12" ht="15">
      <c r="C150" s="135"/>
      <c r="F150" s="135"/>
      <c r="I150" s="135"/>
      <c r="L150" s="135"/>
    </row>
    <row r="151" spans="3:12" ht="15">
      <c r="C151" s="135"/>
      <c r="F151" s="135"/>
      <c r="I151" s="135"/>
      <c r="L151" s="135"/>
    </row>
    <row r="152" spans="3:12" ht="15">
      <c r="C152" s="135"/>
      <c r="F152" s="135"/>
      <c r="I152" s="135"/>
      <c r="L152" s="135"/>
    </row>
    <row r="153" spans="3:12" ht="15">
      <c r="C153" s="135"/>
      <c r="F153" s="135"/>
      <c r="I153" s="135"/>
      <c r="L153" s="135"/>
    </row>
    <row r="154" spans="3:12" ht="15">
      <c r="C154" s="135"/>
      <c r="F154" s="135"/>
      <c r="I154" s="135"/>
      <c r="L154" s="135"/>
    </row>
    <row r="155" spans="3:12" ht="15">
      <c r="C155" s="135"/>
      <c r="F155" s="135"/>
      <c r="I155" s="135"/>
      <c r="L155" s="135"/>
    </row>
    <row r="156" spans="3:12" ht="15">
      <c r="C156" s="135"/>
      <c r="F156" s="135"/>
      <c r="I156" s="135"/>
      <c r="L156" s="135"/>
    </row>
    <row r="157" spans="3:12" ht="15">
      <c r="C157" s="135"/>
      <c r="F157" s="135"/>
      <c r="I157" s="135"/>
      <c r="L157" s="135"/>
    </row>
    <row r="158" spans="3:12" ht="15">
      <c r="C158" s="135"/>
      <c r="F158" s="135"/>
      <c r="I158" s="135"/>
      <c r="L158" s="135"/>
    </row>
    <row r="159" spans="3:12" ht="15">
      <c r="C159" s="135"/>
      <c r="F159" s="135"/>
      <c r="I159" s="135"/>
      <c r="L159" s="135"/>
    </row>
    <row r="160" spans="3:12" ht="15">
      <c r="C160" s="135"/>
      <c r="F160" s="135"/>
      <c r="I160" s="135"/>
      <c r="L160" s="135"/>
    </row>
    <row r="161" spans="3:12" ht="15">
      <c r="C161" s="135"/>
      <c r="F161" s="135"/>
      <c r="I161" s="135"/>
      <c r="L161" s="135"/>
    </row>
    <row r="162" spans="3:12" ht="15">
      <c r="C162" s="135"/>
      <c r="F162" s="135"/>
      <c r="I162" s="135"/>
      <c r="L162" s="135"/>
    </row>
    <row r="163" spans="3:12" ht="15">
      <c r="C163" s="135"/>
      <c r="F163" s="135"/>
      <c r="I163" s="135"/>
      <c r="L163" s="135"/>
    </row>
    <row r="164" spans="3:12" ht="15">
      <c r="C164" s="135"/>
      <c r="F164" s="135"/>
      <c r="I164" s="135"/>
      <c r="L164" s="135"/>
    </row>
    <row r="165" spans="3:12" ht="15">
      <c r="C165" s="135"/>
      <c r="F165" s="135"/>
      <c r="I165" s="135"/>
      <c r="L165" s="135"/>
    </row>
    <row r="166" spans="3:12" ht="15">
      <c r="C166" s="135"/>
      <c r="F166" s="135"/>
      <c r="I166" s="135"/>
      <c r="L166" s="135"/>
    </row>
    <row r="167" spans="3:12" ht="15">
      <c r="C167" s="135"/>
      <c r="F167" s="135"/>
      <c r="I167" s="135"/>
      <c r="L167" s="135"/>
    </row>
    <row r="168" spans="3:12" ht="15">
      <c r="C168" s="135"/>
      <c r="F168" s="135"/>
      <c r="I168" s="135"/>
      <c r="L168" s="135"/>
    </row>
    <row r="169" spans="3:12" ht="15">
      <c r="C169" s="135"/>
      <c r="F169" s="135"/>
      <c r="I169" s="135"/>
      <c r="L169" s="135"/>
    </row>
    <row r="170" spans="3:12" ht="15">
      <c r="C170" s="135"/>
      <c r="F170" s="135"/>
      <c r="I170" s="135"/>
      <c r="L170" s="135"/>
    </row>
    <row r="171" spans="3:12" ht="15">
      <c r="C171" s="135"/>
      <c r="F171" s="135"/>
      <c r="I171" s="135"/>
      <c r="L171" s="135"/>
    </row>
    <row r="172" spans="3:12" ht="15">
      <c r="C172" s="135"/>
      <c r="F172" s="135"/>
      <c r="I172" s="135"/>
      <c r="L172" s="135"/>
    </row>
    <row r="173" spans="3:12" ht="15">
      <c r="C173" s="135"/>
      <c r="F173" s="135"/>
      <c r="I173" s="135"/>
      <c r="L173" s="135"/>
    </row>
    <row r="174" spans="3:12" ht="15">
      <c r="C174" s="135"/>
      <c r="F174" s="135"/>
      <c r="I174" s="135"/>
      <c r="L174" s="135"/>
    </row>
    <row r="175" spans="3:12" ht="15">
      <c r="C175" s="135"/>
      <c r="F175" s="135"/>
      <c r="I175" s="135"/>
      <c r="L175" s="135"/>
    </row>
    <row r="176" spans="3:12" ht="15">
      <c r="C176" s="135"/>
      <c r="F176" s="135"/>
      <c r="I176" s="135"/>
      <c r="L176" s="135"/>
    </row>
    <row r="177" spans="3:12" ht="15">
      <c r="C177" s="135"/>
      <c r="F177" s="135"/>
      <c r="I177" s="135"/>
      <c r="L177" s="135"/>
    </row>
    <row r="178" spans="3:12" ht="15">
      <c r="C178" s="135"/>
      <c r="F178" s="135"/>
      <c r="I178" s="135"/>
      <c r="L178" s="135"/>
    </row>
    <row r="179" spans="3:12" ht="15">
      <c r="C179" s="135"/>
      <c r="F179" s="135"/>
      <c r="I179" s="135"/>
      <c r="L179" s="135"/>
    </row>
    <row r="180" spans="3:12" ht="15">
      <c r="C180" s="135"/>
      <c r="F180" s="135"/>
      <c r="I180" s="135"/>
      <c r="L180" s="135"/>
    </row>
    <row r="181" spans="3:12" ht="15">
      <c r="C181" s="135"/>
      <c r="F181" s="135"/>
      <c r="I181" s="135"/>
      <c r="L181" s="135"/>
    </row>
    <row r="182" spans="3:12" ht="15">
      <c r="C182" s="135"/>
      <c r="F182" s="135"/>
      <c r="I182" s="135"/>
      <c r="L182" s="135"/>
    </row>
    <row r="183" spans="3:12" ht="15">
      <c r="C183" s="135"/>
      <c r="F183" s="135"/>
      <c r="I183" s="135"/>
      <c r="L183" s="135"/>
    </row>
    <row r="184" spans="3:12" ht="15">
      <c r="C184" s="135"/>
      <c r="F184" s="135"/>
      <c r="I184" s="135"/>
      <c r="L184" s="135"/>
    </row>
    <row r="185" spans="3:12" ht="15">
      <c r="C185" s="135"/>
      <c r="F185" s="135"/>
      <c r="I185" s="135"/>
      <c r="L185" s="135"/>
    </row>
    <row r="186" spans="3:12" ht="15">
      <c r="C186" s="135"/>
      <c r="F186" s="135"/>
      <c r="I186" s="135"/>
      <c r="L186" s="135"/>
    </row>
    <row r="187" spans="3:12" ht="15">
      <c r="C187" s="135"/>
      <c r="F187" s="135"/>
      <c r="I187" s="135"/>
      <c r="L187" s="135"/>
    </row>
    <row r="188" spans="3:12" ht="15">
      <c r="C188" s="135"/>
      <c r="F188" s="135"/>
      <c r="I188" s="135"/>
      <c r="L188" s="135"/>
    </row>
    <row r="189" spans="3:12" ht="15">
      <c r="C189" s="135"/>
      <c r="F189" s="135"/>
      <c r="I189" s="135"/>
      <c r="L189" s="135"/>
    </row>
    <row r="190" spans="3:12" ht="15">
      <c r="C190" s="135"/>
      <c r="F190" s="135"/>
      <c r="I190" s="135"/>
      <c r="L190" s="135"/>
    </row>
    <row r="191" spans="3:12" ht="15">
      <c r="C191" s="135"/>
      <c r="F191" s="135"/>
      <c r="I191" s="135"/>
      <c r="L191" s="135"/>
    </row>
    <row r="192" spans="3:12" ht="15">
      <c r="C192" s="135"/>
      <c r="F192" s="135"/>
      <c r="I192" s="135"/>
      <c r="L192" s="135"/>
    </row>
    <row r="193" spans="3:12" ht="15">
      <c r="C193" s="135"/>
      <c r="F193" s="135"/>
      <c r="I193" s="135"/>
      <c r="L193" s="135"/>
    </row>
    <row r="194" spans="3:12" ht="15">
      <c r="C194" s="135"/>
      <c r="F194" s="135"/>
      <c r="I194" s="135"/>
      <c r="L194" s="135"/>
    </row>
    <row r="195" spans="3:12" ht="15">
      <c r="C195" s="135"/>
      <c r="F195" s="135"/>
      <c r="I195" s="135"/>
      <c r="L195" s="135"/>
    </row>
    <row r="196" spans="3:12" ht="15">
      <c r="C196" s="135"/>
      <c r="F196" s="135"/>
      <c r="I196" s="135"/>
      <c r="L196" s="135"/>
    </row>
    <row r="197" spans="3:12" ht="15">
      <c r="C197" s="135"/>
      <c r="F197" s="135"/>
      <c r="I197" s="135"/>
      <c r="L197" s="135"/>
    </row>
    <row r="198" spans="3:12" ht="15">
      <c r="C198" s="135"/>
      <c r="F198" s="135"/>
      <c r="I198" s="135"/>
      <c r="L198" s="135"/>
    </row>
    <row r="199" spans="3:12" ht="15">
      <c r="C199" s="135"/>
      <c r="F199" s="135"/>
      <c r="I199" s="135"/>
      <c r="L199" s="135"/>
    </row>
    <row r="200" spans="3:12" ht="15">
      <c r="C200" s="135"/>
      <c r="F200" s="135"/>
      <c r="I200" s="135"/>
      <c r="L200" s="135"/>
    </row>
    <row r="201" spans="3:12" ht="15">
      <c r="C201" s="135"/>
      <c r="F201" s="135"/>
      <c r="I201" s="135"/>
      <c r="L201" s="135"/>
    </row>
    <row r="202" spans="3:12" ht="15">
      <c r="C202" s="135"/>
      <c r="F202" s="135"/>
      <c r="I202" s="135"/>
      <c r="L202" s="135"/>
    </row>
    <row r="203" spans="3:12" ht="15">
      <c r="C203" s="135"/>
      <c r="F203" s="135"/>
      <c r="I203" s="135"/>
      <c r="L203" s="135"/>
    </row>
    <row r="204" spans="3:12" ht="15">
      <c r="C204" s="135"/>
      <c r="F204" s="135"/>
      <c r="I204" s="135"/>
      <c r="L204" s="135"/>
    </row>
    <row r="205" spans="3:12" ht="15">
      <c r="C205" s="135"/>
      <c r="F205" s="135"/>
      <c r="I205" s="135"/>
      <c r="L205" s="135"/>
    </row>
    <row r="206" spans="3:12" ht="15">
      <c r="C206" s="135"/>
      <c r="F206" s="135"/>
      <c r="I206" s="135"/>
      <c r="L206" s="135"/>
    </row>
    <row r="207" spans="3:12" ht="15">
      <c r="C207" s="135"/>
      <c r="F207" s="135"/>
      <c r="I207" s="135"/>
      <c r="L207" s="135"/>
    </row>
    <row r="208" spans="3:12" ht="15">
      <c r="C208" s="135"/>
      <c r="F208" s="135"/>
      <c r="I208" s="135"/>
      <c r="L208" s="135"/>
    </row>
    <row r="209" spans="3:12" ht="15">
      <c r="C209" s="135"/>
      <c r="F209" s="135"/>
      <c r="I209" s="135"/>
      <c r="L209" s="135"/>
    </row>
    <row r="210" spans="3:12" ht="15">
      <c r="C210" s="135"/>
      <c r="F210" s="135"/>
      <c r="I210" s="135"/>
      <c r="L210" s="135"/>
    </row>
    <row r="211" spans="3:12" ht="15">
      <c r="C211" s="135"/>
      <c r="F211" s="135"/>
      <c r="I211" s="135"/>
      <c r="L211" s="135"/>
    </row>
    <row r="212" spans="3:12" ht="15">
      <c r="C212" s="135"/>
      <c r="F212" s="135"/>
      <c r="I212" s="135"/>
      <c r="L212" s="135"/>
    </row>
    <row r="213" spans="3:12" ht="15">
      <c r="C213" s="135"/>
      <c r="F213" s="135"/>
      <c r="I213" s="135"/>
      <c r="L213" s="135"/>
    </row>
    <row r="214" spans="3:12" ht="15">
      <c r="C214" s="135"/>
      <c r="F214" s="135"/>
      <c r="I214" s="135"/>
      <c r="L214" s="135"/>
    </row>
    <row r="215" spans="3:12" ht="15">
      <c r="C215" s="135"/>
      <c r="F215" s="135"/>
      <c r="I215" s="135"/>
      <c r="L215" s="135"/>
    </row>
    <row r="216" spans="3:12" ht="15">
      <c r="C216" s="135"/>
      <c r="F216" s="135"/>
      <c r="I216" s="135"/>
      <c r="L216" s="135"/>
    </row>
    <row r="217" spans="3:12" ht="15">
      <c r="C217" s="135"/>
      <c r="F217" s="135"/>
      <c r="I217" s="135"/>
      <c r="L217" s="135"/>
    </row>
    <row r="218" spans="3:12" ht="15">
      <c r="C218" s="135"/>
      <c r="F218" s="135"/>
      <c r="I218" s="135"/>
      <c r="L218" s="135"/>
    </row>
    <row r="219" spans="3:12" ht="15">
      <c r="C219" s="135"/>
      <c r="F219" s="135"/>
      <c r="I219" s="135"/>
      <c r="L219" s="135"/>
    </row>
    <row r="220" spans="3:12" ht="15">
      <c r="C220" s="135"/>
      <c r="F220" s="135"/>
      <c r="I220" s="135"/>
      <c r="L220" s="135"/>
    </row>
    <row r="221" spans="3:12" ht="15">
      <c r="C221" s="135"/>
      <c r="F221" s="135"/>
      <c r="I221" s="135"/>
      <c r="L221" s="135"/>
    </row>
    <row r="222" spans="3:12" ht="15">
      <c r="C222" s="135"/>
      <c r="F222" s="135"/>
      <c r="I222" s="135"/>
      <c r="L222" s="135"/>
    </row>
    <row r="223" spans="3:12" ht="15">
      <c r="C223" s="135"/>
      <c r="F223" s="135"/>
      <c r="I223" s="135"/>
      <c r="L223" s="135"/>
    </row>
    <row r="224" spans="3:12" ht="15">
      <c r="C224" s="135"/>
      <c r="F224" s="135"/>
      <c r="I224" s="135"/>
      <c r="L224" s="135"/>
    </row>
    <row r="225" spans="3:12" ht="15">
      <c r="C225" s="135"/>
      <c r="F225" s="135"/>
      <c r="I225" s="135"/>
      <c r="L225" s="135"/>
    </row>
    <row r="226" spans="3:12" ht="15">
      <c r="C226" s="135"/>
      <c r="F226" s="135"/>
      <c r="I226" s="135"/>
      <c r="L226" s="135"/>
    </row>
    <row r="227" spans="3:12" ht="15">
      <c r="C227" s="135"/>
      <c r="F227" s="135"/>
      <c r="I227" s="135"/>
      <c r="L227" s="135"/>
    </row>
    <row r="228" spans="3:12" ht="15">
      <c r="C228" s="135"/>
      <c r="F228" s="135"/>
      <c r="I228" s="135"/>
      <c r="L228" s="135"/>
    </row>
    <row r="229" spans="3:12" ht="15">
      <c r="C229" s="135"/>
      <c r="F229" s="135"/>
      <c r="I229" s="135"/>
      <c r="L229" s="135"/>
    </row>
    <row r="230" spans="3:12" ht="15">
      <c r="C230" s="135"/>
      <c r="F230" s="135"/>
      <c r="I230" s="135"/>
      <c r="L230" s="135"/>
    </row>
    <row r="231" spans="3:12" ht="15">
      <c r="C231" s="135"/>
      <c r="F231" s="135"/>
      <c r="I231" s="135"/>
      <c r="L231" s="135"/>
    </row>
    <row r="232" spans="3:12" ht="15">
      <c r="C232" s="135"/>
      <c r="F232" s="135"/>
      <c r="I232" s="135"/>
      <c r="L232" s="135"/>
    </row>
    <row r="233" spans="3:12" ht="15">
      <c r="C233" s="135"/>
      <c r="F233" s="135"/>
      <c r="I233" s="135"/>
      <c r="L233" s="135"/>
    </row>
    <row r="234" spans="3:12" ht="15">
      <c r="C234" s="135"/>
      <c r="F234" s="135"/>
      <c r="I234" s="135"/>
      <c r="L234" s="135"/>
    </row>
    <row r="235" spans="3:12" ht="15">
      <c r="C235" s="135"/>
      <c r="F235" s="135"/>
      <c r="I235" s="135"/>
      <c r="L235" s="135"/>
    </row>
    <row r="236" spans="3:12" ht="15">
      <c r="C236" s="135"/>
      <c r="F236" s="135"/>
      <c r="I236" s="135"/>
      <c r="L236" s="135"/>
    </row>
    <row r="237" spans="3:12" ht="15">
      <c r="C237" s="135"/>
      <c r="F237" s="135"/>
      <c r="I237" s="135"/>
      <c r="L237" s="135"/>
    </row>
    <row r="238" spans="3:12" ht="15">
      <c r="C238" s="135"/>
      <c r="F238" s="135"/>
      <c r="I238" s="135"/>
      <c r="L238" s="135"/>
    </row>
    <row r="239" spans="3:12" ht="15">
      <c r="C239" s="135"/>
      <c r="F239" s="135"/>
      <c r="I239" s="135"/>
      <c r="L239" s="135"/>
    </row>
    <row r="240" spans="3:12" ht="15">
      <c r="C240" s="135"/>
      <c r="F240" s="135"/>
      <c r="I240" s="135"/>
      <c r="L240" s="135"/>
    </row>
    <row r="241" spans="3:12" ht="15">
      <c r="C241" s="135"/>
      <c r="F241" s="135"/>
      <c r="I241" s="135"/>
      <c r="L241" s="135"/>
    </row>
    <row r="242" spans="3:12" ht="15">
      <c r="C242" s="135"/>
      <c r="F242" s="135"/>
      <c r="I242" s="135"/>
      <c r="L242" s="135"/>
    </row>
    <row r="243" spans="3:12" ht="15">
      <c r="C243" s="135"/>
      <c r="F243" s="135"/>
      <c r="I243" s="135"/>
      <c r="L243" s="135"/>
    </row>
    <row r="244" spans="3:12" ht="15">
      <c r="C244" s="135"/>
      <c r="F244" s="135"/>
      <c r="I244" s="135"/>
      <c r="L244" s="135"/>
    </row>
    <row r="245" spans="3:12" ht="15">
      <c r="C245" s="135"/>
      <c r="F245" s="135"/>
      <c r="I245" s="135"/>
      <c r="L245" s="135"/>
    </row>
    <row r="246" spans="3:12" ht="15">
      <c r="C246" s="135"/>
      <c r="F246" s="135"/>
      <c r="I246" s="135"/>
      <c r="L246" s="135"/>
    </row>
    <row r="247" spans="3:12" ht="15">
      <c r="C247" s="135"/>
      <c r="F247" s="135"/>
      <c r="I247" s="135"/>
      <c r="L247" s="135"/>
    </row>
    <row r="248" spans="3:12" ht="15">
      <c r="C248" s="135"/>
      <c r="F248" s="135"/>
      <c r="I248" s="135"/>
      <c r="L248" s="135"/>
    </row>
    <row r="249" spans="3:12" ht="15">
      <c r="C249" s="135"/>
      <c r="F249" s="135"/>
      <c r="I249" s="135"/>
      <c r="L249" s="135"/>
    </row>
    <row r="250" spans="3:12" ht="15">
      <c r="C250" s="135"/>
      <c r="F250" s="135"/>
      <c r="I250" s="135"/>
      <c r="L250" s="135"/>
    </row>
    <row r="251" spans="3:12" ht="15">
      <c r="C251" s="135"/>
      <c r="F251" s="135"/>
      <c r="I251" s="135"/>
      <c r="L251" s="135"/>
    </row>
    <row r="252" spans="3:12" ht="15">
      <c r="C252" s="135"/>
      <c r="F252" s="135"/>
      <c r="I252" s="135"/>
      <c r="L252" s="135"/>
    </row>
    <row r="253" spans="3:12" ht="15">
      <c r="C253" s="135"/>
      <c r="F253" s="135"/>
      <c r="I253" s="135"/>
      <c r="L253" s="135"/>
    </row>
    <row r="254" spans="3:12" ht="15">
      <c r="C254" s="135"/>
      <c r="F254" s="135"/>
      <c r="I254" s="135"/>
      <c r="L254" s="135"/>
    </row>
    <row r="255" spans="3:12" ht="15">
      <c r="C255" s="135"/>
      <c r="F255" s="135"/>
      <c r="I255" s="135"/>
      <c r="L255" s="135"/>
    </row>
    <row r="256" spans="3:12" ht="15">
      <c r="C256" s="135"/>
      <c r="F256" s="135"/>
      <c r="I256" s="135"/>
      <c r="L256" s="135"/>
    </row>
    <row r="257" spans="3:12" ht="15">
      <c r="C257" s="135"/>
      <c r="F257" s="135"/>
      <c r="I257" s="135"/>
      <c r="L257" s="135"/>
    </row>
    <row r="258" spans="3:12" ht="15">
      <c r="C258" s="135"/>
      <c r="F258" s="154"/>
      <c r="I258" s="154"/>
      <c r="L258" s="154"/>
    </row>
    <row r="259" spans="3:12" ht="15">
      <c r="C259" s="154"/>
      <c r="F259" s="154"/>
      <c r="I259" s="154"/>
      <c r="L259" s="154"/>
    </row>
    <row r="260" spans="3:12" ht="15">
      <c r="C260" s="154"/>
      <c r="F260" s="154"/>
      <c r="I260" s="154"/>
      <c r="L260" s="154"/>
    </row>
    <row r="261" spans="3:12" ht="15">
      <c r="C261" s="154"/>
      <c r="F261" s="154"/>
      <c r="I261" s="154"/>
      <c r="L261" s="154"/>
    </row>
    <row r="262" spans="3:12" ht="15">
      <c r="C262" s="154"/>
      <c r="F262" s="154"/>
      <c r="I262" s="154"/>
      <c r="L262" s="154"/>
    </row>
    <row r="263" spans="3:12" ht="15">
      <c r="C263" s="154"/>
      <c r="F263" s="154"/>
      <c r="I263" s="154"/>
      <c r="L263" s="154"/>
    </row>
    <row r="264" spans="3:12" ht="15">
      <c r="C264" s="154"/>
      <c r="F264" s="154"/>
      <c r="I264" s="154"/>
      <c r="L264" s="154"/>
    </row>
    <row r="265" spans="3:12" ht="15">
      <c r="C265" s="154"/>
      <c r="F265" s="154"/>
      <c r="I265" s="154"/>
      <c r="L265" s="154"/>
    </row>
    <row r="266" spans="3:12" ht="15">
      <c r="C266" s="154"/>
      <c r="F266" s="154"/>
      <c r="I266" s="154"/>
      <c r="L266" s="154"/>
    </row>
    <row r="267" spans="3:12" ht="15">
      <c r="C267" s="154"/>
      <c r="F267" s="154"/>
      <c r="I267" s="154"/>
      <c r="L267" s="154"/>
    </row>
    <row r="268" spans="3:12" ht="15">
      <c r="C268" s="154"/>
      <c r="F268" s="154"/>
      <c r="I268" s="154"/>
      <c r="L268" s="154"/>
    </row>
    <row r="269" spans="3:12" ht="15">
      <c r="C269" s="154"/>
      <c r="F269" s="154"/>
      <c r="I269" s="154"/>
      <c r="L269" s="154"/>
    </row>
    <row r="270" spans="3:12" ht="15">
      <c r="C270" s="154"/>
      <c r="F270" s="154"/>
      <c r="I270" s="154"/>
      <c r="L270" s="154"/>
    </row>
    <row r="271" spans="3:12" ht="15">
      <c r="C271" s="154"/>
      <c r="F271" s="154"/>
      <c r="I271" s="154"/>
      <c r="L271" s="154"/>
    </row>
    <row r="272" spans="3:12" ht="15">
      <c r="C272" s="154"/>
      <c r="F272" s="154"/>
      <c r="I272" s="154"/>
      <c r="L272" s="154"/>
    </row>
    <row r="273" spans="3:12" ht="15">
      <c r="C273" s="154"/>
      <c r="F273" s="154"/>
      <c r="I273" s="154"/>
      <c r="L273" s="154"/>
    </row>
    <row r="274" spans="3:12" ht="15">
      <c r="C274" s="154"/>
      <c r="F274" s="154"/>
      <c r="I274" s="154"/>
      <c r="L274" s="154"/>
    </row>
    <row r="275" spans="3:12" ht="15">
      <c r="C275" s="154"/>
      <c r="F275" s="154"/>
      <c r="I275" s="154"/>
      <c r="L275" s="154"/>
    </row>
    <row r="276" spans="3:12" ht="15">
      <c r="C276" s="154"/>
      <c r="F276" s="154"/>
      <c r="I276" s="154"/>
      <c r="L276" s="154"/>
    </row>
    <row r="277" spans="3:12" ht="15">
      <c r="C277" s="154"/>
      <c r="F277" s="154"/>
      <c r="I277" s="154"/>
      <c r="L277" s="154"/>
    </row>
    <row r="278" spans="3:12" ht="15">
      <c r="C278" s="154"/>
      <c r="F278" s="154"/>
      <c r="I278" s="154"/>
      <c r="L278" s="154"/>
    </row>
    <row r="279" spans="3:12" ht="15">
      <c r="C279" s="154"/>
      <c r="F279" s="154"/>
      <c r="I279" s="154"/>
      <c r="L279" s="154"/>
    </row>
    <row r="280" spans="3:12" ht="15">
      <c r="C280" s="154"/>
      <c r="F280" s="154"/>
      <c r="I280" s="154"/>
      <c r="L280" s="154"/>
    </row>
    <row r="281" spans="3:12" ht="15">
      <c r="C281" s="154"/>
      <c r="F281" s="154"/>
      <c r="I281" s="154"/>
      <c r="L281" s="154"/>
    </row>
    <row r="282" spans="3:12" ht="15">
      <c r="C282" s="154"/>
      <c r="F282" s="154"/>
      <c r="I282" s="154"/>
      <c r="L282" s="154"/>
    </row>
    <row r="283" spans="3:12" ht="15">
      <c r="C283" s="154"/>
      <c r="F283" s="154"/>
      <c r="I283" s="154"/>
      <c r="L283" s="154"/>
    </row>
    <row r="284" spans="3:12" ht="15">
      <c r="C284" s="154"/>
      <c r="F284" s="154"/>
      <c r="I284" s="154"/>
      <c r="L284" s="154"/>
    </row>
    <row r="285" spans="3:12" ht="15">
      <c r="C285" s="154"/>
      <c r="F285" s="154"/>
      <c r="I285" s="154"/>
      <c r="L285" s="154"/>
    </row>
    <row r="286" spans="3:12" ht="15">
      <c r="C286" s="154"/>
      <c r="F286" s="154"/>
      <c r="I286" s="154"/>
      <c r="L286" s="154"/>
    </row>
    <row r="287" spans="3:12" ht="15">
      <c r="C287" s="154"/>
      <c r="F287" s="154"/>
      <c r="I287" s="154"/>
      <c r="L287" s="154"/>
    </row>
    <row r="288" spans="3:12" ht="15">
      <c r="C288" s="154"/>
      <c r="F288" s="154"/>
      <c r="I288" s="154"/>
      <c r="L288" s="154"/>
    </row>
    <row r="289" spans="3:12" ht="15">
      <c r="C289" s="154"/>
      <c r="F289" s="154"/>
      <c r="I289" s="154"/>
      <c r="L289" s="154"/>
    </row>
    <row r="290" spans="3:12" ht="15">
      <c r="C290" s="154"/>
      <c r="F290" s="154"/>
      <c r="I290" s="154"/>
      <c r="L290" s="154"/>
    </row>
    <row r="291" spans="3:12" ht="15">
      <c r="C291" s="154"/>
      <c r="F291" s="154"/>
      <c r="I291" s="154"/>
      <c r="L291" s="154"/>
    </row>
    <row r="292" spans="3:12" ht="15">
      <c r="C292" s="154"/>
      <c r="F292" s="154"/>
      <c r="I292" s="154"/>
      <c r="L292" s="154"/>
    </row>
    <row r="293" spans="3:12" ht="15">
      <c r="C293" s="154"/>
      <c r="F293" s="154"/>
      <c r="I293" s="154"/>
      <c r="L293" s="154"/>
    </row>
    <row r="294" spans="3:12" ht="15">
      <c r="C294" s="154"/>
      <c r="F294" s="154"/>
      <c r="I294" s="154"/>
      <c r="L294" s="154"/>
    </row>
    <row r="295" spans="3:12" ht="15">
      <c r="C295" s="154"/>
      <c r="F295" s="154"/>
      <c r="I295" s="154"/>
      <c r="L295" s="154"/>
    </row>
    <row r="296" spans="3:12" ht="15">
      <c r="C296" s="154"/>
      <c r="F296" s="154"/>
      <c r="I296" s="154"/>
      <c r="L296" s="154"/>
    </row>
    <row r="297" spans="3:12" ht="15">
      <c r="C297" s="154"/>
      <c r="F297" s="154"/>
      <c r="I297" s="154"/>
      <c r="L297" s="154"/>
    </row>
    <row r="298" spans="3:12" ht="15">
      <c r="C298" s="154"/>
      <c r="F298" s="154"/>
      <c r="I298" s="154"/>
      <c r="L298" s="154"/>
    </row>
    <row r="299" spans="3:12" ht="15">
      <c r="C299" s="154"/>
      <c r="F299" s="154"/>
      <c r="I299" s="154"/>
      <c r="L299" s="154"/>
    </row>
    <row r="300" spans="3:12" ht="15">
      <c r="C300" s="154"/>
      <c r="F300" s="154"/>
      <c r="I300" s="154"/>
      <c r="L300" s="154"/>
    </row>
    <row r="301" spans="3:12" ht="15">
      <c r="C301" s="154"/>
      <c r="F301" s="154"/>
      <c r="I301" s="154"/>
      <c r="L301" s="154"/>
    </row>
    <row r="302" spans="3:12" ht="15">
      <c r="C302" s="154"/>
      <c r="F302" s="154"/>
      <c r="I302" s="154"/>
      <c r="L302" s="154"/>
    </row>
    <row r="303" spans="3:12" ht="15">
      <c r="C303" s="154"/>
      <c r="F303" s="154"/>
      <c r="I303" s="154"/>
      <c r="L303" s="154"/>
    </row>
    <row r="304" spans="3:12" ht="15">
      <c r="C304" s="154"/>
      <c r="F304" s="154"/>
      <c r="I304" s="154"/>
      <c r="L304" s="154"/>
    </row>
    <row r="305" spans="3:12" ht="15">
      <c r="C305" s="154"/>
      <c r="F305" s="154"/>
      <c r="I305" s="154"/>
      <c r="L305" s="154"/>
    </row>
    <row r="306" spans="3:12" ht="15">
      <c r="C306" s="154"/>
      <c r="F306" s="154"/>
      <c r="I306" s="154"/>
      <c r="L306" s="154"/>
    </row>
    <row r="307" spans="3:12" ht="15">
      <c r="C307" s="154"/>
      <c r="F307" s="154"/>
      <c r="I307" s="154"/>
      <c r="L307" s="154"/>
    </row>
    <row r="308" spans="3:12" ht="15">
      <c r="C308" s="154"/>
      <c r="F308" s="154"/>
      <c r="I308" s="154"/>
      <c r="L308" s="154"/>
    </row>
    <row r="309" spans="3:12" ht="15">
      <c r="C309" s="154"/>
      <c r="F309" s="154"/>
      <c r="I309" s="154"/>
      <c r="L309" s="154"/>
    </row>
    <row r="310" spans="3:12" ht="15">
      <c r="C310" s="154"/>
      <c r="F310" s="154"/>
      <c r="I310" s="154"/>
      <c r="L310" s="154"/>
    </row>
    <row r="311" ht="15">
      <c r="C311" s="154"/>
    </row>
  </sheetData>
  <sheetProtection/>
  <mergeCells count="3">
    <mergeCell ref="H48:J48"/>
    <mergeCell ref="K48:M48"/>
    <mergeCell ref="B49:D49"/>
  </mergeCells>
  <printOptions/>
  <pageMargins left="0.75" right="0.75" top="1" bottom="1" header="0.5" footer="0.5"/>
  <pageSetup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143" customWidth="1"/>
    <col min="2" max="3" width="7.625" style="120" customWidth="1"/>
    <col min="4" max="4" width="18.00390625" style="120" customWidth="1"/>
    <col min="5" max="5" width="7.625" style="120" customWidth="1"/>
    <col min="6" max="6" width="11.875" style="120" customWidth="1"/>
    <col min="7" max="7" width="10.375" style="120" customWidth="1"/>
    <col min="8" max="8" width="16.125" style="120" customWidth="1"/>
    <col min="9" max="244" width="9.125" style="120" customWidth="1"/>
    <col min="245" max="245" width="27.25390625" style="120" bestFit="1" customWidth="1"/>
    <col min="246" max="246" width="10.125" style="120" customWidth="1"/>
    <col min="247" max="249" width="7.625" style="120" customWidth="1"/>
    <col min="250" max="250" width="10.125" style="120" customWidth="1"/>
    <col min="251" max="254" width="7.625" style="120" customWidth="1"/>
    <col min="255" max="255" width="10.375" style="120" customWidth="1"/>
    <col min="256" max="16384" width="7.625" style="120" customWidth="1"/>
  </cols>
  <sheetData>
    <row r="1" ht="15">
      <c r="A1" s="143" t="s">
        <v>262</v>
      </c>
    </row>
    <row r="2" ht="15">
      <c r="A2" s="143" t="s">
        <v>263</v>
      </c>
    </row>
    <row r="5" spans="2:8" ht="15">
      <c r="B5" s="261" t="s">
        <v>264</v>
      </c>
      <c r="C5" s="261"/>
      <c r="D5" s="261"/>
      <c r="F5" s="119" t="s">
        <v>265</v>
      </c>
      <c r="G5" s="119"/>
      <c r="H5" s="119"/>
    </row>
    <row r="6" spans="2:8" ht="15">
      <c r="B6" s="155" t="s">
        <v>247</v>
      </c>
      <c r="C6" s="155" t="s">
        <v>266</v>
      </c>
      <c r="D6" s="156" t="s">
        <v>267</v>
      </c>
      <c r="F6" s="155" t="s">
        <v>247</v>
      </c>
      <c r="G6" s="155" t="s">
        <v>266</v>
      </c>
      <c r="H6" s="156" t="s">
        <v>267</v>
      </c>
    </row>
    <row r="7" spans="1:8" ht="15">
      <c r="A7" s="123">
        <v>1999</v>
      </c>
      <c r="B7" s="154">
        <v>1.7902</v>
      </c>
      <c r="C7" s="154">
        <v>2.18313</v>
      </c>
      <c r="D7" s="154">
        <v>2.05966</v>
      </c>
      <c r="F7" s="154">
        <v>12.93358</v>
      </c>
      <c r="G7" s="154">
        <v>15.13424</v>
      </c>
      <c r="H7" s="154">
        <v>14.45284</v>
      </c>
    </row>
    <row r="8" spans="1:8" ht="15">
      <c r="A8" s="123">
        <v>2000</v>
      </c>
      <c r="B8" s="154">
        <v>1.86254</v>
      </c>
      <c r="C8" s="154">
        <v>2.18942</v>
      </c>
      <c r="D8" s="154">
        <v>2.08516</v>
      </c>
      <c r="F8" s="154">
        <v>13.84934</v>
      </c>
      <c r="G8" s="154">
        <v>15.3976</v>
      </c>
      <c r="H8" s="154">
        <v>14.19965</v>
      </c>
    </row>
    <row r="9" spans="1:8" ht="15">
      <c r="A9" s="123">
        <v>2001</v>
      </c>
      <c r="B9" s="154">
        <v>1.83205</v>
      </c>
      <c r="C9" s="154">
        <v>2.22161</v>
      </c>
      <c r="D9" s="154">
        <v>2.0721</v>
      </c>
      <c r="F9" s="154">
        <v>12.87309</v>
      </c>
      <c r="G9" s="154">
        <v>15.69537</v>
      </c>
      <c r="H9" s="154">
        <v>13.66792</v>
      </c>
    </row>
    <row r="10" spans="1:8" ht="15">
      <c r="A10" s="123">
        <v>2002</v>
      </c>
      <c r="B10" s="154">
        <v>1.77072</v>
      </c>
      <c r="C10" s="154">
        <v>2.24818</v>
      </c>
      <c r="D10" s="154">
        <v>2.0074</v>
      </c>
      <c r="F10" s="154">
        <v>12.50248</v>
      </c>
      <c r="G10" s="154">
        <v>16.07332</v>
      </c>
      <c r="H10" s="154">
        <v>13.92202</v>
      </c>
    </row>
    <row r="11" spans="1:8" ht="15">
      <c r="A11" s="123">
        <v>2003</v>
      </c>
      <c r="B11" s="154">
        <v>1.74773</v>
      </c>
      <c r="C11" s="154">
        <v>2.28957</v>
      </c>
      <c r="D11" s="154">
        <v>2.11784</v>
      </c>
      <c r="F11" s="154">
        <v>12.24437</v>
      </c>
      <c r="G11" s="154">
        <v>16.44101</v>
      </c>
      <c r="H11" s="154">
        <v>14.61885</v>
      </c>
    </row>
    <row r="12" spans="1:8" ht="15">
      <c r="A12" s="123">
        <v>2004</v>
      </c>
      <c r="B12" s="154">
        <v>1.71176</v>
      </c>
      <c r="C12" s="154">
        <v>2.27969</v>
      </c>
      <c r="D12" s="154">
        <v>2.09498</v>
      </c>
      <c r="F12" s="154">
        <v>12.00588</v>
      </c>
      <c r="G12" s="154">
        <v>16.69623</v>
      </c>
      <c r="H12" s="154">
        <v>14.48878</v>
      </c>
    </row>
    <row r="13" spans="1:8" ht="15">
      <c r="A13" s="123">
        <v>2005</v>
      </c>
      <c r="B13" s="154">
        <v>1.61575</v>
      </c>
      <c r="C13" s="154">
        <v>2.25808</v>
      </c>
      <c r="D13" s="154">
        <v>1.99273</v>
      </c>
      <c r="F13" s="154">
        <v>10.8065</v>
      </c>
      <c r="G13" s="154">
        <v>16.22583</v>
      </c>
      <c r="H13" s="154">
        <v>13.62875</v>
      </c>
    </row>
    <row r="14" spans="1:8" ht="15">
      <c r="A14" s="123">
        <v>2006</v>
      </c>
      <c r="B14" s="154">
        <v>1.63951</v>
      </c>
      <c r="C14" s="154">
        <v>2.18073</v>
      </c>
      <c r="D14" s="154">
        <v>1.8662</v>
      </c>
      <c r="F14" s="154">
        <v>11.06329</v>
      </c>
      <c r="G14" s="154">
        <v>15.49879</v>
      </c>
      <c r="H14" s="154">
        <v>12.45297</v>
      </c>
    </row>
    <row r="15" spans="1:8" ht="15">
      <c r="A15" s="123">
        <v>2007</v>
      </c>
      <c r="B15" s="154">
        <v>1.57683</v>
      </c>
      <c r="C15" s="154">
        <v>2.22038</v>
      </c>
      <c r="D15" s="154">
        <v>2.05755</v>
      </c>
      <c r="F15" s="154">
        <v>10.62863</v>
      </c>
      <c r="G15" s="154">
        <v>15.78906</v>
      </c>
      <c r="H15" s="154">
        <v>13.88176</v>
      </c>
    </row>
    <row r="16" spans="1:8" ht="15">
      <c r="A16" s="123">
        <v>2008</v>
      </c>
      <c r="B16" s="154">
        <v>1.49669</v>
      </c>
      <c r="C16" s="154">
        <v>2.15076</v>
      </c>
      <c r="D16" s="154">
        <v>1.89233</v>
      </c>
      <c r="F16" s="154">
        <v>9.51736</v>
      </c>
      <c r="G16" s="154">
        <v>14.92931</v>
      </c>
      <c r="H16" s="154">
        <v>12.37701</v>
      </c>
    </row>
    <row r="17" spans="1:8" ht="15">
      <c r="A17" s="123"/>
      <c r="B17" s="154"/>
      <c r="C17" s="154"/>
      <c r="D17" s="154"/>
      <c r="E17" s="154"/>
      <c r="F17" s="154"/>
      <c r="G17" s="154"/>
      <c r="H17" s="154"/>
    </row>
    <row r="18" spans="1:8" ht="15">
      <c r="A18" s="123"/>
      <c r="B18" s="154"/>
      <c r="C18" s="154"/>
      <c r="D18" s="154"/>
      <c r="E18" s="154"/>
      <c r="F18" s="154"/>
      <c r="G18" s="154"/>
      <c r="H18" s="154"/>
    </row>
    <row r="19" spans="1:7" ht="15">
      <c r="A19" s="157"/>
      <c r="B19" s="158"/>
      <c r="C19" s="158"/>
      <c r="D19" s="158"/>
      <c r="E19" s="158"/>
      <c r="F19" s="158"/>
      <c r="G19" s="154"/>
    </row>
    <row r="20" spans="7:8" ht="15">
      <c r="G20" s="154"/>
      <c r="H20" s="158"/>
    </row>
    <row r="21" spans="1:8" ht="15">
      <c r="A21" s="150"/>
      <c r="B21" s="149"/>
      <c r="C21" s="149"/>
      <c r="D21" s="149"/>
      <c r="E21" s="149"/>
      <c r="F21" s="149"/>
      <c r="G21" s="154"/>
      <c r="H21" s="135"/>
    </row>
    <row r="22" spans="5:8" ht="15">
      <c r="E22" s="154"/>
      <c r="G22" s="154"/>
      <c r="H22" s="154"/>
    </row>
    <row r="23" spans="7:8" ht="15">
      <c r="G23" s="154"/>
      <c r="H23" s="154"/>
    </row>
    <row r="24" spans="7:8" ht="15">
      <c r="G24" s="154"/>
      <c r="H24" s="154"/>
    </row>
    <row r="25" spans="7:8" ht="15">
      <c r="G25" s="154"/>
      <c r="H25" s="154"/>
    </row>
    <row r="26" spans="7:8" ht="15">
      <c r="G26" s="154"/>
      <c r="H26" s="154"/>
    </row>
    <row r="27" ht="15">
      <c r="H27" s="154"/>
    </row>
    <row r="28" ht="15">
      <c r="H28" s="154"/>
    </row>
    <row r="29" ht="15">
      <c r="H29" s="154"/>
    </row>
    <row r="30" ht="15">
      <c r="H30" s="154"/>
    </row>
    <row r="31" ht="15">
      <c r="H31" s="154"/>
    </row>
    <row r="32" ht="15">
      <c r="H32" s="154"/>
    </row>
    <row r="35" spans="2:8" s="143" customFormat="1" ht="15">
      <c r="B35" s="120"/>
      <c r="C35" s="120"/>
      <c r="D35" s="120"/>
      <c r="E35" s="120"/>
      <c r="F35" s="120"/>
      <c r="G35" s="120"/>
      <c r="H35" s="120"/>
    </row>
    <row r="36" spans="2:8" s="143" customFormat="1" ht="15">
      <c r="B36" s="120"/>
      <c r="C36" s="120"/>
      <c r="D36" s="120"/>
      <c r="E36" s="120"/>
      <c r="F36" s="120"/>
      <c r="G36" s="120"/>
      <c r="H36" s="120"/>
    </row>
    <row r="169" ht="15">
      <c r="C169" s="135"/>
    </row>
    <row r="170" ht="15">
      <c r="C170" s="135"/>
    </row>
    <row r="171" ht="15">
      <c r="C171" s="135"/>
    </row>
    <row r="172" ht="15">
      <c r="C172" s="135"/>
    </row>
    <row r="173" ht="15">
      <c r="C173" s="135"/>
    </row>
    <row r="174" ht="15">
      <c r="C174" s="135"/>
    </row>
    <row r="175" ht="15">
      <c r="C175" s="135"/>
    </row>
    <row r="176" ht="15">
      <c r="C176" s="135"/>
    </row>
    <row r="177" ht="15">
      <c r="C177" s="135"/>
    </row>
    <row r="178" ht="15">
      <c r="C178" s="135"/>
    </row>
    <row r="179" ht="15">
      <c r="C179" s="135"/>
    </row>
    <row r="180" ht="15">
      <c r="C180" s="135"/>
    </row>
    <row r="181" ht="15">
      <c r="C181" s="135"/>
    </row>
    <row r="182" ht="15">
      <c r="C182" s="135"/>
    </row>
    <row r="183" ht="15">
      <c r="C183" s="135"/>
    </row>
    <row r="184" ht="15">
      <c r="C184" s="135"/>
    </row>
    <row r="185" ht="15">
      <c r="C185" s="135"/>
    </row>
    <row r="186" ht="15">
      <c r="C186" s="135"/>
    </row>
    <row r="187" ht="15">
      <c r="C187" s="135"/>
    </row>
    <row r="188" ht="15">
      <c r="C188" s="135"/>
    </row>
    <row r="189" ht="15">
      <c r="C189" s="135"/>
    </row>
    <row r="190" ht="15">
      <c r="C190" s="135"/>
    </row>
    <row r="191" ht="15">
      <c r="C191" s="135"/>
    </row>
    <row r="192" ht="15">
      <c r="C192" s="135"/>
    </row>
    <row r="193" ht="15">
      <c r="C193" s="135"/>
    </row>
    <row r="194" ht="15">
      <c r="C194" s="135"/>
    </row>
    <row r="195" ht="15">
      <c r="C195" s="135"/>
    </row>
    <row r="196" ht="15">
      <c r="C196" s="135"/>
    </row>
    <row r="197" ht="15">
      <c r="C197" s="135"/>
    </row>
    <row r="198" ht="15">
      <c r="C198" s="135"/>
    </row>
    <row r="199" ht="15">
      <c r="C199" s="135"/>
    </row>
    <row r="200" ht="15">
      <c r="C200" s="135"/>
    </row>
    <row r="201" ht="15">
      <c r="C201" s="135"/>
    </row>
    <row r="202" ht="15">
      <c r="C202" s="135"/>
    </row>
    <row r="203" ht="15">
      <c r="C203" s="135"/>
    </row>
    <row r="204" ht="15">
      <c r="C204" s="135"/>
    </row>
    <row r="205" ht="15">
      <c r="C205" s="135"/>
    </row>
    <row r="206" ht="15">
      <c r="C206" s="135"/>
    </row>
    <row r="207" ht="15">
      <c r="C207" s="135"/>
    </row>
    <row r="208" ht="15">
      <c r="C208" s="135"/>
    </row>
    <row r="209" ht="15">
      <c r="C209" s="135"/>
    </row>
    <row r="210" ht="15">
      <c r="C210" s="135"/>
    </row>
    <row r="211" ht="15">
      <c r="C211" s="135"/>
    </row>
    <row r="212" ht="15">
      <c r="C212" s="135"/>
    </row>
    <row r="213" ht="15">
      <c r="C213" s="135"/>
    </row>
    <row r="214" ht="15">
      <c r="C214" s="135"/>
    </row>
    <row r="215" ht="15">
      <c r="C215" s="135"/>
    </row>
    <row r="216" ht="15">
      <c r="C216" s="135"/>
    </row>
    <row r="217" ht="15">
      <c r="C217" s="135"/>
    </row>
    <row r="218" ht="15">
      <c r="C218" s="135"/>
    </row>
    <row r="219" ht="15">
      <c r="C219" s="135"/>
    </row>
    <row r="220" ht="15">
      <c r="C220" s="135"/>
    </row>
    <row r="221" ht="15">
      <c r="C221" s="135"/>
    </row>
    <row r="222" ht="15">
      <c r="C222" s="135"/>
    </row>
    <row r="223" ht="15">
      <c r="C223" s="135"/>
    </row>
    <row r="224" ht="15">
      <c r="C224" s="135"/>
    </row>
    <row r="225" ht="15">
      <c r="C225" s="135"/>
    </row>
    <row r="226" ht="15">
      <c r="C226" s="135"/>
    </row>
    <row r="227" ht="15">
      <c r="C227" s="135"/>
    </row>
    <row r="228" ht="15">
      <c r="C228" s="135"/>
    </row>
    <row r="229" ht="15">
      <c r="C229" s="135"/>
    </row>
    <row r="230" ht="15">
      <c r="C230" s="135"/>
    </row>
    <row r="231" ht="15">
      <c r="C231" s="135"/>
    </row>
    <row r="232" ht="15">
      <c r="C232" s="135"/>
    </row>
    <row r="233" ht="15">
      <c r="C233" s="135"/>
    </row>
    <row r="234" ht="15">
      <c r="C234" s="135"/>
    </row>
    <row r="235" ht="15">
      <c r="C235" s="135"/>
    </row>
    <row r="236" ht="15">
      <c r="C236" s="135"/>
    </row>
    <row r="237" ht="15">
      <c r="C237" s="135"/>
    </row>
    <row r="238" ht="15">
      <c r="C238" s="135"/>
    </row>
    <row r="239" ht="15">
      <c r="C239" s="135"/>
    </row>
    <row r="240" ht="15">
      <c r="C240" s="135"/>
    </row>
    <row r="241" ht="15">
      <c r="C241" s="135"/>
    </row>
    <row r="242" ht="15">
      <c r="C242" s="135"/>
    </row>
    <row r="243" ht="15">
      <c r="C243" s="135"/>
    </row>
    <row r="244" ht="15">
      <c r="C244" s="135"/>
    </row>
    <row r="245" ht="15">
      <c r="C245" s="135"/>
    </row>
    <row r="246" ht="15">
      <c r="C246" s="135"/>
    </row>
    <row r="247" ht="15">
      <c r="C247" s="135"/>
    </row>
    <row r="248" ht="15">
      <c r="C248" s="135"/>
    </row>
    <row r="249" ht="15">
      <c r="C249" s="135"/>
    </row>
    <row r="250" ht="15">
      <c r="C250" s="135"/>
    </row>
    <row r="251" ht="15">
      <c r="C251" s="135"/>
    </row>
    <row r="252" ht="15">
      <c r="C252" s="135"/>
    </row>
    <row r="253" ht="15">
      <c r="C253" s="135"/>
    </row>
    <row r="254" ht="15">
      <c r="C254" s="135"/>
    </row>
    <row r="255" ht="15">
      <c r="C255" s="135"/>
    </row>
    <row r="256" ht="15">
      <c r="C256" s="135"/>
    </row>
    <row r="257" ht="15">
      <c r="C257" s="135"/>
    </row>
    <row r="258" ht="15">
      <c r="C258" s="135"/>
    </row>
    <row r="259" ht="15">
      <c r="C259" s="135"/>
    </row>
    <row r="260" ht="15">
      <c r="C260" s="135"/>
    </row>
    <row r="261" ht="15">
      <c r="C261" s="135"/>
    </row>
    <row r="262" ht="15">
      <c r="C262" s="135"/>
    </row>
    <row r="263" ht="15">
      <c r="C263" s="135"/>
    </row>
    <row r="264" ht="15">
      <c r="C264" s="135"/>
    </row>
    <row r="265" ht="15">
      <c r="C265" s="135"/>
    </row>
    <row r="266" ht="15">
      <c r="C266" s="135"/>
    </row>
    <row r="267" ht="15">
      <c r="C267" s="135"/>
    </row>
    <row r="268" ht="15">
      <c r="C268" s="135"/>
    </row>
    <row r="269" ht="15">
      <c r="C269" s="135"/>
    </row>
    <row r="270" ht="15">
      <c r="C270" s="135"/>
    </row>
    <row r="271" ht="15">
      <c r="C271" s="135"/>
    </row>
    <row r="272" ht="15">
      <c r="C272" s="135"/>
    </row>
    <row r="273" ht="15">
      <c r="C273" s="135"/>
    </row>
    <row r="274" ht="15">
      <c r="C274" s="135"/>
    </row>
    <row r="275" ht="15">
      <c r="C275" s="135"/>
    </row>
    <row r="276" ht="15">
      <c r="C276" s="135"/>
    </row>
    <row r="277" ht="15">
      <c r="C277" s="135"/>
    </row>
    <row r="278" ht="15">
      <c r="C278" s="135"/>
    </row>
    <row r="279" ht="15">
      <c r="C279" s="135"/>
    </row>
    <row r="280" ht="15">
      <c r="C280" s="135"/>
    </row>
    <row r="281" ht="15">
      <c r="C281" s="135"/>
    </row>
    <row r="282" ht="15">
      <c r="C282" s="135"/>
    </row>
    <row r="283" ht="15">
      <c r="C283" s="135"/>
    </row>
    <row r="284" ht="15">
      <c r="C284" s="135"/>
    </row>
    <row r="285" ht="15">
      <c r="C285" s="135"/>
    </row>
    <row r="286" ht="15">
      <c r="C286" s="135"/>
    </row>
    <row r="287" ht="15">
      <c r="C287" s="135"/>
    </row>
    <row r="288" ht="15">
      <c r="C288" s="135"/>
    </row>
    <row r="289" ht="15">
      <c r="C289" s="135"/>
    </row>
    <row r="290" ht="15">
      <c r="C290" s="135"/>
    </row>
    <row r="291" ht="15">
      <c r="C291" s="135"/>
    </row>
    <row r="292" ht="15">
      <c r="C292" s="135"/>
    </row>
    <row r="293" ht="15">
      <c r="C293" s="135"/>
    </row>
    <row r="294" ht="15">
      <c r="C294" s="135"/>
    </row>
    <row r="295" ht="15">
      <c r="C295" s="135"/>
    </row>
    <row r="296" ht="15">
      <c r="C296" s="135"/>
    </row>
    <row r="297" ht="15">
      <c r="C297" s="135"/>
    </row>
    <row r="298" ht="15">
      <c r="C298" s="135"/>
    </row>
    <row r="299" ht="15">
      <c r="C299" s="135"/>
    </row>
    <row r="300" ht="15">
      <c r="C300" s="135"/>
    </row>
    <row r="301" ht="15">
      <c r="C301" s="135"/>
    </row>
    <row r="302" ht="15">
      <c r="C302" s="135"/>
    </row>
    <row r="303" ht="15">
      <c r="C303" s="135"/>
    </row>
    <row r="304" ht="15">
      <c r="C304" s="135"/>
    </row>
    <row r="305" ht="15">
      <c r="C305" s="135"/>
    </row>
    <row r="306" ht="15">
      <c r="C306" s="135"/>
    </row>
    <row r="307" ht="15">
      <c r="C307" s="135"/>
    </row>
    <row r="308" ht="15">
      <c r="C308" s="135"/>
    </row>
    <row r="309" ht="15">
      <c r="C309" s="135"/>
    </row>
    <row r="310" ht="15">
      <c r="C310" s="135"/>
    </row>
    <row r="311" ht="15">
      <c r="C311" s="135"/>
    </row>
    <row r="312" ht="15">
      <c r="C312" s="135"/>
    </row>
    <row r="313" ht="15">
      <c r="C313" s="135"/>
    </row>
    <row r="314" ht="15">
      <c r="C314" s="135"/>
    </row>
    <row r="315" ht="15">
      <c r="C315" s="135"/>
    </row>
    <row r="316" ht="15">
      <c r="C316" s="135"/>
    </row>
    <row r="317" ht="15">
      <c r="C317" s="135"/>
    </row>
    <row r="318" ht="15">
      <c r="C318" s="135"/>
    </row>
    <row r="319" ht="15">
      <c r="C319" s="135"/>
    </row>
    <row r="320" ht="15">
      <c r="C320" s="135"/>
    </row>
    <row r="321" ht="15">
      <c r="C321" s="135"/>
    </row>
    <row r="322" ht="15">
      <c r="C322" s="135"/>
    </row>
    <row r="323" ht="15">
      <c r="C323" s="135"/>
    </row>
    <row r="324" ht="15">
      <c r="C324" s="135"/>
    </row>
    <row r="325" ht="15">
      <c r="C325" s="135"/>
    </row>
    <row r="326" ht="15">
      <c r="C326" s="135"/>
    </row>
    <row r="327" ht="15">
      <c r="C327" s="135"/>
    </row>
    <row r="328" ht="15">
      <c r="C328" s="135"/>
    </row>
    <row r="329" ht="15">
      <c r="C329" s="135"/>
    </row>
    <row r="330" ht="15">
      <c r="C330" s="135"/>
    </row>
    <row r="331" ht="15">
      <c r="C331" s="135"/>
    </row>
    <row r="332" ht="15">
      <c r="C332" s="135"/>
    </row>
    <row r="333" ht="15">
      <c r="C333" s="135"/>
    </row>
    <row r="334" ht="15">
      <c r="C334" s="135"/>
    </row>
    <row r="335" ht="15">
      <c r="C335" s="135"/>
    </row>
    <row r="336" ht="15">
      <c r="C336" s="135"/>
    </row>
    <row r="337" ht="15">
      <c r="C337" s="135"/>
    </row>
    <row r="338" ht="15">
      <c r="C338" s="135"/>
    </row>
    <row r="339" ht="15">
      <c r="C339" s="135"/>
    </row>
    <row r="340" ht="15">
      <c r="C340" s="135"/>
    </row>
    <row r="341" ht="15">
      <c r="C341" s="135"/>
    </row>
    <row r="342" ht="15">
      <c r="C342" s="135"/>
    </row>
    <row r="343" ht="15">
      <c r="C343" s="135"/>
    </row>
    <row r="344" ht="15">
      <c r="C344" s="135"/>
    </row>
    <row r="345" ht="15">
      <c r="C345" s="135"/>
    </row>
    <row r="346" ht="15">
      <c r="C346" s="135"/>
    </row>
    <row r="347" ht="15">
      <c r="C347" s="135"/>
    </row>
    <row r="348" ht="15">
      <c r="C348" s="135"/>
    </row>
    <row r="349" ht="15">
      <c r="C349" s="135"/>
    </row>
    <row r="350" ht="15">
      <c r="C350" s="135"/>
    </row>
    <row r="351" ht="15">
      <c r="C351" s="135"/>
    </row>
    <row r="352" ht="15">
      <c r="C352" s="135"/>
    </row>
    <row r="353" ht="15">
      <c r="C353" s="135"/>
    </row>
    <row r="354" ht="15">
      <c r="C354" s="135"/>
    </row>
    <row r="355" ht="15">
      <c r="C355" s="135"/>
    </row>
    <row r="356" ht="15">
      <c r="C356" s="135"/>
    </row>
    <row r="357" ht="15">
      <c r="C357" s="135"/>
    </row>
    <row r="358" ht="15">
      <c r="C358" s="135"/>
    </row>
    <row r="359" ht="15">
      <c r="C359" s="135"/>
    </row>
    <row r="360" ht="15">
      <c r="C360" s="135"/>
    </row>
    <row r="361" ht="15">
      <c r="C361" s="135"/>
    </row>
    <row r="362" ht="15">
      <c r="C362" s="135"/>
    </row>
    <row r="363" ht="15">
      <c r="C363" s="135"/>
    </row>
    <row r="364" ht="15">
      <c r="C364" s="135"/>
    </row>
    <row r="365" ht="15">
      <c r="C365" s="135"/>
    </row>
    <row r="366" ht="15">
      <c r="C366" s="135"/>
    </row>
    <row r="367" ht="15">
      <c r="C367" s="135"/>
    </row>
    <row r="368" ht="15">
      <c r="C368" s="135"/>
    </row>
    <row r="369" ht="15">
      <c r="C369" s="135"/>
    </row>
    <row r="370" ht="15">
      <c r="C370" s="135"/>
    </row>
    <row r="371" ht="15">
      <c r="C371" s="135"/>
    </row>
    <row r="372" ht="15">
      <c r="C372" s="135"/>
    </row>
    <row r="373" ht="15">
      <c r="C373" s="135"/>
    </row>
    <row r="374" ht="15">
      <c r="C374" s="135"/>
    </row>
    <row r="375" ht="15">
      <c r="C375" s="135"/>
    </row>
    <row r="376" ht="15">
      <c r="C376" s="135"/>
    </row>
    <row r="377" ht="15">
      <c r="C377" s="135"/>
    </row>
    <row r="378" ht="15">
      <c r="C378" s="135"/>
    </row>
    <row r="379" ht="15">
      <c r="C379" s="135"/>
    </row>
    <row r="380" ht="15">
      <c r="C380" s="135"/>
    </row>
    <row r="381" ht="15">
      <c r="C381" s="135"/>
    </row>
    <row r="382" ht="15">
      <c r="C382" s="135"/>
    </row>
    <row r="383" ht="15">
      <c r="C383" s="135"/>
    </row>
    <row r="384" ht="15">
      <c r="C384" s="135"/>
    </row>
    <row r="385" ht="15">
      <c r="C385" s="135"/>
    </row>
    <row r="386" ht="15">
      <c r="C386" s="135"/>
    </row>
    <row r="387" ht="15">
      <c r="C387" s="154"/>
    </row>
    <row r="388" ht="15">
      <c r="C388" s="154"/>
    </row>
    <row r="389" ht="15">
      <c r="C389" s="154"/>
    </row>
    <row r="390" ht="15">
      <c r="C390" s="154"/>
    </row>
    <row r="391" ht="15">
      <c r="C391" s="154"/>
    </row>
    <row r="392" ht="15">
      <c r="C392" s="154"/>
    </row>
    <row r="393" ht="15">
      <c r="C393" s="154"/>
    </row>
    <row r="394" ht="15">
      <c r="C394" s="154"/>
    </row>
    <row r="395" ht="15">
      <c r="C395" s="154"/>
    </row>
    <row r="396" ht="15">
      <c r="C396" s="154"/>
    </row>
    <row r="397" ht="15">
      <c r="C397" s="154"/>
    </row>
    <row r="398" ht="15">
      <c r="C398" s="154"/>
    </row>
    <row r="399" ht="15">
      <c r="C399" s="154"/>
    </row>
    <row r="400" ht="15">
      <c r="C400" s="154"/>
    </row>
    <row r="401" ht="15">
      <c r="C401" s="154"/>
    </row>
    <row r="402" ht="15">
      <c r="C402" s="154"/>
    </row>
    <row r="403" ht="15">
      <c r="C403" s="154"/>
    </row>
    <row r="404" ht="15">
      <c r="C404" s="154"/>
    </row>
    <row r="405" ht="15">
      <c r="C405" s="154"/>
    </row>
    <row r="406" ht="15">
      <c r="C406" s="154"/>
    </row>
    <row r="407" ht="15">
      <c r="C407" s="154"/>
    </row>
    <row r="408" ht="15">
      <c r="C408" s="154"/>
    </row>
    <row r="409" ht="15">
      <c r="C409" s="154"/>
    </row>
    <row r="410" ht="15">
      <c r="C410" s="154"/>
    </row>
    <row r="411" ht="15">
      <c r="C411" s="154"/>
    </row>
    <row r="412" ht="15">
      <c r="C412" s="154"/>
    </row>
    <row r="413" ht="15">
      <c r="C413" s="154"/>
    </row>
    <row r="414" ht="15">
      <c r="C414" s="154"/>
    </row>
    <row r="415" ht="15">
      <c r="C415" s="154"/>
    </row>
    <row r="416" ht="15">
      <c r="C416" s="154"/>
    </row>
    <row r="417" ht="15">
      <c r="C417" s="154"/>
    </row>
    <row r="418" ht="15">
      <c r="C418" s="154"/>
    </row>
    <row r="419" ht="15">
      <c r="C419" s="154"/>
    </row>
    <row r="420" ht="15">
      <c r="C420" s="154"/>
    </row>
    <row r="421" ht="15">
      <c r="C421" s="154"/>
    </row>
    <row r="422" ht="15">
      <c r="C422" s="154"/>
    </row>
    <row r="423" ht="15">
      <c r="C423" s="154"/>
    </row>
    <row r="424" ht="15">
      <c r="C424" s="154"/>
    </row>
    <row r="425" ht="15">
      <c r="C425" s="154"/>
    </row>
    <row r="426" ht="15">
      <c r="C426" s="154"/>
    </row>
    <row r="427" ht="15">
      <c r="C427" s="154"/>
    </row>
    <row r="428" ht="15">
      <c r="C428" s="154"/>
    </row>
    <row r="429" ht="15">
      <c r="C429" s="154"/>
    </row>
    <row r="430" ht="15">
      <c r="C430" s="154"/>
    </row>
    <row r="431" ht="15">
      <c r="C431" s="154"/>
    </row>
    <row r="432" ht="15">
      <c r="C432" s="154"/>
    </row>
    <row r="433" ht="15">
      <c r="C433" s="154"/>
    </row>
    <row r="434" ht="15">
      <c r="C434" s="154"/>
    </row>
    <row r="435" ht="15">
      <c r="C435" s="154"/>
    </row>
    <row r="436" ht="15">
      <c r="C436" s="154"/>
    </row>
    <row r="437" ht="15">
      <c r="C437" s="154"/>
    </row>
    <row r="438" ht="15">
      <c r="C438" s="154"/>
    </row>
    <row r="439" ht="15">
      <c r="C439" s="154"/>
    </row>
    <row r="440" ht="15">
      <c r="C440" s="154"/>
    </row>
    <row r="441" ht="15">
      <c r="C441" s="154"/>
    </row>
    <row r="442" ht="15">
      <c r="C442" s="154"/>
    </row>
    <row r="443" ht="15">
      <c r="C443" s="154"/>
    </row>
    <row r="444" ht="15">
      <c r="C444" s="154"/>
    </row>
    <row r="445" ht="15">
      <c r="C445" s="154"/>
    </row>
    <row r="446" ht="15">
      <c r="C446" s="154"/>
    </row>
    <row r="447" ht="15">
      <c r="C447" s="154"/>
    </row>
    <row r="448" ht="15">
      <c r="C448" s="154"/>
    </row>
    <row r="449" ht="15">
      <c r="C449" s="154"/>
    </row>
    <row r="450" ht="15">
      <c r="C450" s="154"/>
    </row>
    <row r="451" ht="15">
      <c r="C451" s="154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16.25390625" style="1" customWidth="1"/>
    <col min="2" max="2" width="12.125" style="1" customWidth="1"/>
    <col min="3" max="3" width="5.25390625" style="2" customWidth="1"/>
    <col min="4" max="4" width="7.00390625" style="3" bestFit="1" customWidth="1"/>
    <col min="5" max="5" width="7.125" style="2" customWidth="1"/>
    <col min="6" max="6" width="5.25390625" style="2" customWidth="1"/>
    <col min="7" max="7" width="7.00390625" style="2" bestFit="1" customWidth="1"/>
    <col min="8" max="8" width="9.75390625" style="2" bestFit="1" customWidth="1"/>
    <col min="9" max="9" width="8.25390625" style="2" customWidth="1"/>
    <col min="10" max="10" width="9.75390625" style="2" customWidth="1"/>
    <col min="11" max="11" width="4.375" style="2" bestFit="1" customWidth="1"/>
    <col min="12" max="12" width="7.875" style="2" customWidth="1"/>
    <col min="13" max="14" width="6.375" style="2" bestFit="1" customWidth="1"/>
    <col min="15" max="15" width="6.75390625" style="2" customWidth="1"/>
    <col min="16" max="16" width="20.75390625" style="4" bestFit="1" customWidth="1"/>
    <col min="17" max="17" width="18.00390625" style="5" customWidth="1"/>
    <col min="18" max="18" width="16.375" style="5" bestFit="1" customWidth="1"/>
    <col min="19" max="19" width="16.875" style="5" bestFit="1" customWidth="1"/>
    <col min="20" max="20" width="6.00390625" style="6" bestFit="1" customWidth="1"/>
    <col min="21" max="21" width="6.00390625" style="5" bestFit="1" customWidth="1"/>
    <col min="22" max="22" width="6.625" style="5" customWidth="1"/>
    <col min="23" max="23" width="6.00390625" style="7" bestFit="1" customWidth="1"/>
    <col min="24" max="24" width="35.00390625" style="4" bestFit="1" customWidth="1"/>
    <col min="25" max="25" width="2.125" style="1" hidden="1" customWidth="1"/>
    <col min="26" max="26" width="10.375" style="1" bestFit="1" customWidth="1"/>
    <col min="27" max="27" width="7.75390625" style="2" customWidth="1"/>
    <col min="28" max="16384" width="8.00390625" style="4" customWidth="1"/>
  </cols>
  <sheetData>
    <row r="1" spans="1:17" ht="15">
      <c r="A1" s="1" t="s">
        <v>0</v>
      </c>
      <c r="Q1" s="1"/>
    </row>
    <row r="2" spans="1:17" ht="15">
      <c r="A2" s="1" t="s">
        <v>567</v>
      </c>
      <c r="Q2" s="1"/>
    </row>
    <row r="3" spans="15:17" ht="15">
      <c r="O3" s="8"/>
      <c r="Q3" s="1"/>
    </row>
    <row r="4" spans="1:27" s="7" customFormat="1" ht="15">
      <c r="A4" s="9"/>
      <c r="B4" s="9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1"/>
      <c r="R4" s="5"/>
      <c r="S4" s="5"/>
      <c r="T4" s="6"/>
      <c r="U4" s="5"/>
      <c r="V4" s="5"/>
      <c r="Y4" s="1"/>
      <c r="Z4" s="1"/>
      <c r="AA4" s="2"/>
    </row>
    <row r="5" spans="1:26" s="7" customFormat="1" ht="15">
      <c r="A5" s="12"/>
      <c r="B5" s="13" t="s">
        <v>1</v>
      </c>
      <c r="C5" s="14"/>
      <c r="D5" s="15"/>
      <c r="E5" s="15" t="s">
        <v>2</v>
      </c>
      <c r="F5" s="15"/>
      <c r="G5" s="15"/>
      <c r="H5" s="15"/>
      <c r="I5" s="15"/>
      <c r="J5" s="15"/>
      <c r="K5" s="15"/>
      <c r="L5" s="15" t="s">
        <v>3</v>
      </c>
      <c r="M5" s="15"/>
      <c r="N5" s="15"/>
      <c r="P5" s="16"/>
      <c r="Q5" s="16"/>
      <c r="R5" s="16" t="s">
        <v>4</v>
      </c>
      <c r="S5" s="16"/>
      <c r="T5" s="17"/>
      <c r="U5" s="5"/>
      <c r="X5" s="1" t="s">
        <v>5</v>
      </c>
      <c r="Y5" s="1"/>
      <c r="Z5" s="2"/>
    </row>
    <row r="6" spans="1:26" s="7" customFormat="1" ht="15">
      <c r="A6" s="12"/>
      <c r="C6" s="18"/>
      <c r="D6" s="19" t="s">
        <v>6</v>
      </c>
      <c r="G6" s="19" t="s">
        <v>6</v>
      </c>
      <c r="H6" s="15"/>
      <c r="I6" s="15"/>
      <c r="J6" s="15"/>
      <c r="K6" s="15"/>
      <c r="L6" s="19" t="s">
        <v>7</v>
      </c>
      <c r="M6" s="19" t="s">
        <v>8</v>
      </c>
      <c r="N6" s="19" t="s">
        <v>9</v>
      </c>
      <c r="P6" s="16"/>
      <c r="Q6" s="16"/>
      <c r="R6" s="16"/>
      <c r="S6" s="16"/>
      <c r="T6" s="17"/>
      <c r="U6" s="20"/>
      <c r="V6" s="20"/>
      <c r="X6" s="1" t="s">
        <v>83</v>
      </c>
      <c r="Y6" s="1"/>
      <c r="Z6" s="2"/>
    </row>
    <row r="7" spans="1:26" s="7" customFormat="1" ht="15">
      <c r="A7" s="13"/>
      <c r="B7" s="13" t="s">
        <v>10</v>
      </c>
      <c r="C7" s="14" t="s">
        <v>11</v>
      </c>
      <c r="D7" s="13" t="s">
        <v>12</v>
      </c>
      <c r="E7" s="21" t="s">
        <v>10</v>
      </c>
      <c r="F7" s="13" t="s">
        <v>11</v>
      </c>
      <c r="G7" s="13" t="s">
        <v>12</v>
      </c>
      <c r="H7" s="13" t="s">
        <v>13</v>
      </c>
      <c r="I7" s="13" t="s">
        <v>11</v>
      </c>
      <c r="J7" s="13" t="s">
        <v>14</v>
      </c>
      <c r="K7" s="13" t="s">
        <v>11</v>
      </c>
      <c r="L7" s="13" t="s">
        <v>15</v>
      </c>
      <c r="M7" s="13" t="s">
        <v>15</v>
      </c>
      <c r="N7" s="13" t="s">
        <v>16</v>
      </c>
      <c r="P7" s="16"/>
      <c r="Q7" s="16"/>
      <c r="R7" s="16" t="s">
        <v>81</v>
      </c>
      <c r="S7" s="16" t="s">
        <v>82</v>
      </c>
      <c r="T7" s="17" t="s">
        <v>17</v>
      </c>
      <c r="U7" s="22"/>
      <c r="V7" s="23"/>
      <c r="X7" s="1" t="s">
        <v>18</v>
      </c>
      <c r="Y7" s="1"/>
      <c r="Z7" s="2"/>
    </row>
    <row r="8" spans="1:28" ht="15">
      <c r="A8" s="1" t="s">
        <v>19</v>
      </c>
      <c r="B8" s="2">
        <v>1400</v>
      </c>
      <c r="C8" s="3">
        <f>B8/$B$32*100</f>
        <v>1.202800807594828</v>
      </c>
      <c r="D8" s="2">
        <v>15.5</v>
      </c>
      <c r="E8" s="2">
        <v>7738</v>
      </c>
      <c r="F8" s="3">
        <f>E8/$E$32*100</f>
        <v>1.3541845317055585</v>
      </c>
      <c r="G8" s="2">
        <v>86.23</v>
      </c>
      <c r="H8" s="2">
        <v>2247</v>
      </c>
      <c r="I8" s="3">
        <v>0.5633541509448153</v>
      </c>
      <c r="J8" s="2">
        <v>5491</v>
      </c>
      <c r="K8" s="3">
        <v>3.18221068309447</v>
      </c>
      <c r="L8" s="2">
        <v>612</v>
      </c>
      <c r="M8" s="2">
        <v>407</v>
      </c>
      <c r="N8" s="49">
        <v>115</v>
      </c>
      <c r="O8" s="4"/>
      <c r="P8" s="16" t="s">
        <v>20</v>
      </c>
      <c r="Q8" s="16" t="s">
        <v>21</v>
      </c>
      <c r="R8" s="16">
        <v>769</v>
      </c>
      <c r="S8" s="16">
        <v>775</v>
      </c>
      <c r="T8" s="17">
        <v>0.8021902806</v>
      </c>
      <c r="V8" s="7"/>
      <c r="W8" s="4"/>
      <c r="X8" s="1" t="s">
        <v>22</v>
      </c>
      <c r="Y8" s="24">
        <v>21.057667574</v>
      </c>
      <c r="Z8" s="17">
        <v>25.114872726</v>
      </c>
      <c r="AA8" s="4"/>
      <c r="AB8" s="51" t="s">
        <v>97</v>
      </c>
    </row>
    <row r="9" spans="1:27" ht="15">
      <c r="A9" s="1" t="s">
        <v>23</v>
      </c>
      <c r="B9" s="2">
        <v>14300</v>
      </c>
      <c r="C9" s="3">
        <f>B9/$B$32*100</f>
        <v>12.285751106147172</v>
      </c>
      <c r="D9" s="2">
        <v>131.29</v>
      </c>
      <c r="E9" s="2">
        <v>100031</v>
      </c>
      <c r="F9" s="3">
        <f aca="true" t="shared" si="0" ref="F9:F32">E9/$E$32*100</f>
        <v>17.505871399720693</v>
      </c>
      <c r="G9" s="2">
        <v>924.12</v>
      </c>
      <c r="H9" s="2">
        <v>55904</v>
      </c>
      <c r="I9" s="3">
        <v>14.015910304592328</v>
      </c>
      <c r="J9" s="2">
        <v>44127</v>
      </c>
      <c r="K9" s="3">
        <v>25.57301234982875</v>
      </c>
      <c r="L9" s="2">
        <v>2982</v>
      </c>
      <c r="M9" s="2">
        <v>2296</v>
      </c>
      <c r="N9" s="48">
        <v>4634</v>
      </c>
      <c r="O9" s="4"/>
      <c r="P9" s="16"/>
      <c r="Q9" s="16" t="s">
        <v>24</v>
      </c>
      <c r="R9" s="25">
        <v>4184</v>
      </c>
      <c r="S9" s="25">
        <v>8769</v>
      </c>
      <c r="T9" s="17">
        <v>1.4839151266</v>
      </c>
      <c r="U9" s="26"/>
      <c r="V9" s="26"/>
      <c r="W9" s="4"/>
      <c r="X9" s="1" t="s">
        <v>25</v>
      </c>
      <c r="Y9" s="24">
        <v>0.4211533515</v>
      </c>
      <c r="Z9" s="17">
        <v>0.5022974545</v>
      </c>
      <c r="AA9" s="4"/>
    </row>
    <row r="10" spans="1:27" ht="15">
      <c r="A10" s="1" t="s">
        <v>26</v>
      </c>
      <c r="B10" s="2">
        <v>44699</v>
      </c>
      <c r="C10" s="3">
        <f>B10/$B$32*100</f>
        <v>38.40285235620087</v>
      </c>
      <c r="D10" s="2">
        <v>610.16</v>
      </c>
      <c r="E10" s="2">
        <v>256803</v>
      </c>
      <c r="F10" s="3">
        <f t="shared" si="0"/>
        <v>44.941671012610826</v>
      </c>
      <c r="G10" s="2">
        <v>3432.86</v>
      </c>
      <c r="H10" s="2">
        <v>167147</v>
      </c>
      <c r="I10" s="3">
        <v>41.906077555840255</v>
      </c>
      <c r="J10" s="2">
        <v>89656</v>
      </c>
      <c r="K10" s="3">
        <v>51.958528683940585</v>
      </c>
      <c r="L10" s="2">
        <v>5786</v>
      </c>
      <c r="M10" s="2">
        <v>2931</v>
      </c>
      <c r="N10" s="48">
        <v>27189</v>
      </c>
      <c r="O10" s="4"/>
      <c r="P10" s="16"/>
      <c r="Q10" s="16" t="s">
        <v>27</v>
      </c>
      <c r="R10" s="25">
        <v>9482</v>
      </c>
      <c r="S10" s="25">
        <v>23295</v>
      </c>
      <c r="T10" s="17">
        <v>1.7412731006</v>
      </c>
      <c r="U10" s="26"/>
      <c r="V10" s="26"/>
      <c r="W10" s="4"/>
      <c r="X10" s="1" t="s">
        <v>28</v>
      </c>
      <c r="Y10" s="24">
        <v>2.140520909</v>
      </c>
      <c r="Z10" s="17">
        <v>3.1345480844</v>
      </c>
      <c r="AA10" s="4"/>
    </row>
    <row r="11" spans="1:27" ht="15">
      <c r="A11" s="1" t="s">
        <v>29</v>
      </c>
      <c r="B11" s="2">
        <v>26998</v>
      </c>
      <c r="C11" s="3">
        <f>B11/$B$32*100</f>
        <v>23.19515443103226</v>
      </c>
      <c r="D11" s="2">
        <v>1406.97</v>
      </c>
      <c r="E11" s="2">
        <v>116607</v>
      </c>
      <c r="F11" s="3">
        <f t="shared" si="0"/>
        <v>20.406745372006988</v>
      </c>
      <c r="G11" s="2">
        <v>6065.95</v>
      </c>
      <c r="H11" s="2">
        <v>89802</v>
      </c>
      <c r="I11" s="3">
        <v>22.51461035298011</v>
      </c>
      <c r="J11" s="2">
        <v>26805</v>
      </c>
      <c r="K11" s="3">
        <v>15.534357559706294</v>
      </c>
      <c r="L11" s="2">
        <v>1699</v>
      </c>
      <c r="M11" s="2">
        <v>676</v>
      </c>
      <c r="N11" s="48">
        <v>23938</v>
      </c>
      <c r="O11" s="4"/>
      <c r="P11" s="16"/>
      <c r="Q11" s="16" t="s">
        <v>30</v>
      </c>
      <c r="R11" s="25">
        <v>14029</v>
      </c>
      <c r="S11" s="25">
        <v>35191</v>
      </c>
      <c r="T11" s="17">
        <v>1.7056810404</v>
      </c>
      <c r="U11" s="26"/>
      <c r="V11" s="26"/>
      <c r="W11" s="4"/>
      <c r="X11" s="1" t="s">
        <v>31</v>
      </c>
      <c r="Y11" s="24">
        <v>0.263125</v>
      </c>
      <c r="Z11" s="17">
        <v>0.2784</v>
      </c>
      <c r="AA11" s="4"/>
    </row>
    <row r="12" spans="1:27" ht="15">
      <c r="A12" s="1" t="s">
        <v>32</v>
      </c>
      <c r="B12" s="2">
        <v>28970</v>
      </c>
      <c r="C12" s="3">
        <f>B12/$B$32*100</f>
        <v>24.889385282872976</v>
      </c>
      <c r="D12" s="2">
        <v>1761.94</v>
      </c>
      <c r="E12" s="2">
        <v>90233</v>
      </c>
      <c r="F12" s="3">
        <f t="shared" si="0"/>
        <v>15.791177675030713</v>
      </c>
      <c r="G12" s="2">
        <v>5545.4</v>
      </c>
      <c r="H12" s="2">
        <v>83759</v>
      </c>
      <c r="I12" s="3">
        <v>20.999546207826786</v>
      </c>
      <c r="J12" s="2">
        <v>6474</v>
      </c>
      <c r="K12" s="3">
        <v>3.751890723429903</v>
      </c>
      <c r="L12" s="2">
        <v>212</v>
      </c>
      <c r="M12" s="2">
        <v>78</v>
      </c>
      <c r="N12" s="48">
        <v>34242</v>
      </c>
      <c r="O12" s="4"/>
      <c r="P12" s="16"/>
      <c r="Q12" s="16" t="s">
        <v>33</v>
      </c>
      <c r="R12" s="25">
        <v>5641</v>
      </c>
      <c r="S12" s="25">
        <v>14508</v>
      </c>
      <c r="T12" s="17">
        <v>1.7221081451</v>
      </c>
      <c r="U12" s="26"/>
      <c r="V12" s="26"/>
      <c r="W12" s="4"/>
      <c r="X12" s="1" t="s">
        <v>34</v>
      </c>
      <c r="Y12" s="24">
        <v>23.882466835</v>
      </c>
      <c r="Z12" s="17">
        <v>29.030118265</v>
      </c>
      <c r="AA12" s="4"/>
    </row>
    <row r="13" spans="1:27" ht="15">
      <c r="A13" s="1" t="s">
        <v>35</v>
      </c>
      <c r="B13" s="2">
        <v>28</v>
      </c>
      <c r="C13" s="3"/>
      <c r="D13" s="2"/>
      <c r="E13" s="2" t="s">
        <v>155</v>
      </c>
      <c r="F13" s="3"/>
      <c r="H13" s="2" t="s">
        <v>90</v>
      </c>
      <c r="I13" s="3">
        <v>0.0005014278157052206</v>
      </c>
      <c r="J13" s="2" t="s">
        <v>91</v>
      </c>
      <c r="K13" s="3">
        <v>0</v>
      </c>
      <c r="O13" s="4"/>
      <c r="P13" s="16" t="s">
        <v>36</v>
      </c>
      <c r="Q13" s="16" t="s">
        <v>37</v>
      </c>
      <c r="R13" s="25">
        <v>20420</v>
      </c>
      <c r="S13" s="25">
        <v>48163</v>
      </c>
      <c r="T13" s="17">
        <v>1.6290212183</v>
      </c>
      <c r="U13" s="26"/>
      <c r="V13" s="26"/>
      <c r="W13" s="4"/>
      <c r="X13" s="1" t="s">
        <v>84</v>
      </c>
      <c r="Z13" s="27"/>
      <c r="AA13" s="4"/>
    </row>
    <row r="14" spans="1:27" ht="15">
      <c r="A14" s="1" t="s">
        <v>38</v>
      </c>
      <c r="B14" s="2">
        <v>76377</v>
      </c>
      <c r="C14" s="3">
        <f aca="true" t="shared" si="1" ref="C14:C22">B14/$B$32*100</f>
        <v>65.61879805833584</v>
      </c>
      <c r="D14" s="2">
        <v>277.18</v>
      </c>
      <c r="E14" s="2">
        <v>347268</v>
      </c>
      <c r="F14" s="3">
        <f t="shared" si="0"/>
        <v>60.77344972296793</v>
      </c>
      <c r="G14" s="2">
        <v>1278.66</v>
      </c>
      <c r="H14" s="2">
        <v>223178</v>
      </c>
      <c r="I14" s="3">
        <v>55.953828526729865</v>
      </c>
      <c r="J14" s="2">
        <v>124090</v>
      </c>
      <c r="K14" s="3">
        <v>71.91413652616878</v>
      </c>
      <c r="L14" s="2">
        <v>6602</v>
      </c>
      <c r="M14" s="2">
        <v>4680</v>
      </c>
      <c r="N14" s="48">
        <v>60708</v>
      </c>
      <c r="O14" s="4"/>
      <c r="P14" s="16"/>
      <c r="Q14" s="16" t="s">
        <v>39</v>
      </c>
      <c r="R14" s="25">
        <v>13685</v>
      </c>
      <c r="S14" s="25">
        <v>34375</v>
      </c>
      <c r="T14" s="17">
        <v>1.7659137577</v>
      </c>
      <c r="U14" s="26"/>
      <c r="V14" s="26"/>
      <c r="W14" s="4"/>
      <c r="X14" s="1" t="s">
        <v>18</v>
      </c>
      <c r="Z14" s="27"/>
      <c r="AA14" s="4"/>
    </row>
    <row r="15" spans="1:27" ht="15">
      <c r="A15" s="1" t="s">
        <v>40</v>
      </c>
      <c r="B15" s="2">
        <v>32314</v>
      </c>
      <c r="C15" s="3">
        <f t="shared" si="1"/>
        <v>27.76236092615662</v>
      </c>
      <c r="D15" s="2">
        <v>975.99</v>
      </c>
      <c r="E15" s="2">
        <v>180685</v>
      </c>
      <c r="F15" s="3">
        <f t="shared" si="0"/>
        <v>31.620681327373852</v>
      </c>
      <c r="G15" s="2">
        <v>5283.68</v>
      </c>
      <c r="H15" s="2">
        <v>147290</v>
      </c>
      <c r="I15" s="3">
        <v>36.92765148761097</v>
      </c>
      <c r="J15" s="2">
        <v>33395</v>
      </c>
      <c r="K15" s="3">
        <v>19.35347400508829</v>
      </c>
      <c r="L15" s="2">
        <v>3535</v>
      </c>
      <c r="M15" s="2">
        <v>843</v>
      </c>
      <c r="N15" s="48">
        <v>24799</v>
      </c>
      <c r="O15" s="4"/>
      <c r="P15" s="16" t="s">
        <v>41</v>
      </c>
      <c r="Q15" s="16" t="s">
        <v>38</v>
      </c>
      <c r="R15" s="25">
        <v>20499</v>
      </c>
      <c r="S15" s="25">
        <v>44564</v>
      </c>
      <c r="T15" s="17">
        <v>1.5359342916</v>
      </c>
      <c r="U15" s="26"/>
      <c r="V15" s="26"/>
      <c r="W15" s="4"/>
      <c r="X15" s="28" t="s">
        <v>42</v>
      </c>
      <c r="Y15" s="24">
        <v>2.4277442516</v>
      </c>
      <c r="Z15" s="17">
        <v>2.9949682256</v>
      </c>
      <c r="AA15" s="4"/>
    </row>
    <row r="16" spans="1:27" ht="15">
      <c r="A16" s="1" t="s">
        <v>43</v>
      </c>
      <c r="B16" s="2">
        <v>1442</v>
      </c>
      <c r="C16" s="3">
        <f t="shared" si="1"/>
        <v>1.2388848318226726</v>
      </c>
      <c r="D16" s="2">
        <v>522.54</v>
      </c>
      <c r="E16" s="2">
        <v>7682</v>
      </c>
      <c r="F16" s="3">
        <f t="shared" si="0"/>
        <v>1.344384281799186</v>
      </c>
      <c r="G16" s="2">
        <v>2735.45</v>
      </c>
      <c r="H16" s="2">
        <v>5730</v>
      </c>
      <c r="I16" s="3">
        <v>1.436590691995457</v>
      </c>
      <c r="J16" s="2">
        <v>1952</v>
      </c>
      <c r="K16" s="3">
        <v>1.1312466314697514</v>
      </c>
      <c r="L16" s="2">
        <v>184</v>
      </c>
      <c r="M16" s="2">
        <v>107</v>
      </c>
      <c r="N16" s="48">
        <v>1076</v>
      </c>
      <c r="O16" s="4"/>
      <c r="P16" s="16"/>
      <c r="Q16" s="16" t="s">
        <v>40</v>
      </c>
      <c r="R16" s="25">
        <v>9957</v>
      </c>
      <c r="S16" s="25">
        <v>28878</v>
      </c>
      <c r="T16" s="17">
        <v>1.8945927447</v>
      </c>
      <c r="U16" s="26"/>
      <c r="V16" s="26"/>
      <c r="W16" s="4"/>
      <c r="X16" s="1" t="s">
        <v>44</v>
      </c>
      <c r="Y16" s="24">
        <v>4.2946420715</v>
      </c>
      <c r="Z16" s="17">
        <v>4.8388783234</v>
      </c>
      <c r="AA16" s="4"/>
    </row>
    <row r="17" spans="1:27" ht="15">
      <c r="A17" s="1" t="s">
        <v>45</v>
      </c>
      <c r="B17" s="2">
        <v>5647</v>
      </c>
      <c r="C17" s="3">
        <f t="shared" si="1"/>
        <v>4.851582971777138</v>
      </c>
      <c r="D17" s="2">
        <v>402.68</v>
      </c>
      <c r="E17" s="2">
        <v>30365</v>
      </c>
      <c r="F17" s="3">
        <f t="shared" si="0"/>
        <v>5.314010507267936</v>
      </c>
      <c r="G17" s="2">
        <v>2101.14</v>
      </c>
      <c r="H17" s="2">
        <v>19679</v>
      </c>
      <c r="I17" s="3">
        <v>4.933798992631519</v>
      </c>
      <c r="J17" s="2">
        <v>10686</v>
      </c>
      <c r="K17" s="3">
        <v>6.192879868793936</v>
      </c>
      <c r="L17" s="2">
        <v>830</v>
      </c>
      <c r="M17" s="2">
        <v>707</v>
      </c>
      <c r="N17" s="48">
        <v>3092</v>
      </c>
      <c r="O17" s="4"/>
      <c r="P17" s="16"/>
      <c r="Q17" s="16" t="s">
        <v>43</v>
      </c>
      <c r="R17" s="25">
        <v>406</v>
      </c>
      <c r="S17" s="16">
        <v>983</v>
      </c>
      <c r="T17" s="17">
        <v>1.7221081451</v>
      </c>
      <c r="U17" s="26"/>
      <c r="V17" s="26"/>
      <c r="W17" s="4"/>
      <c r="X17" s="1" t="s">
        <v>46</v>
      </c>
      <c r="Y17" s="24">
        <v>4.716647181</v>
      </c>
      <c r="Z17" s="17">
        <v>5.6397231916</v>
      </c>
      <c r="AA17" s="4"/>
    </row>
    <row r="18" spans="1:27" ht="15">
      <c r="A18" s="1" t="s">
        <v>47</v>
      </c>
      <c r="B18" s="2">
        <v>615</v>
      </c>
      <c r="C18" s="3">
        <f t="shared" si="1"/>
        <v>0.528373211907728</v>
      </c>
      <c r="D18" s="2"/>
      <c r="E18" s="2">
        <v>5414</v>
      </c>
      <c r="F18" s="3">
        <f t="shared" si="0"/>
        <v>0.947474160591095</v>
      </c>
      <c r="H18" s="2">
        <v>2984</v>
      </c>
      <c r="I18" s="3">
        <v>0.7481303010321891</v>
      </c>
      <c r="J18" s="2">
        <v>2430</v>
      </c>
      <c r="K18" s="3">
        <v>1.4082629684792498</v>
      </c>
      <c r="L18" s="2">
        <v>140</v>
      </c>
      <c r="M18" s="2">
        <v>51</v>
      </c>
      <c r="N18" s="49">
        <v>443</v>
      </c>
      <c r="O18" s="4"/>
      <c r="P18" s="16"/>
      <c r="Q18" s="16" t="s">
        <v>45</v>
      </c>
      <c r="R18" s="25">
        <v>2453</v>
      </c>
      <c r="S18" s="25">
        <v>6215</v>
      </c>
      <c r="T18" s="17">
        <v>1.839835729</v>
      </c>
      <c r="U18" s="26"/>
      <c r="V18" s="26"/>
      <c r="W18" s="4"/>
      <c r="X18" s="1" t="s">
        <v>48</v>
      </c>
      <c r="Y18" s="24">
        <v>11.439033504</v>
      </c>
      <c r="Z18" s="17">
        <v>13.473569741</v>
      </c>
      <c r="AA18" s="4"/>
    </row>
    <row r="19" spans="1:27" ht="15">
      <c r="A19" s="1" t="s">
        <v>49</v>
      </c>
      <c r="B19" s="2">
        <v>16240</v>
      </c>
      <c r="C19" s="3">
        <f t="shared" si="1"/>
        <v>13.952489368100004</v>
      </c>
      <c r="D19" s="2">
        <v>500.61</v>
      </c>
      <c r="E19" s="2">
        <v>87866</v>
      </c>
      <c r="F19" s="3">
        <f t="shared" si="0"/>
        <v>15.376942112023857</v>
      </c>
      <c r="G19" s="2">
        <v>2538.47</v>
      </c>
      <c r="H19" s="2">
        <v>64930</v>
      </c>
      <c r="I19" s="3">
        <v>16.278854036869987</v>
      </c>
      <c r="J19" s="2">
        <v>22936</v>
      </c>
      <c r="K19" s="3">
        <v>13.292147919769578</v>
      </c>
      <c r="L19" s="2">
        <v>1659</v>
      </c>
      <c r="M19" s="2">
        <v>931</v>
      </c>
      <c r="N19" s="48">
        <v>10394</v>
      </c>
      <c r="O19" s="4"/>
      <c r="P19" s="16"/>
      <c r="Q19" s="16" t="s">
        <v>47</v>
      </c>
      <c r="R19" s="25">
        <v>791</v>
      </c>
      <c r="S19" s="25">
        <v>1899</v>
      </c>
      <c r="T19" s="17">
        <v>1.5578370979</v>
      </c>
      <c r="U19" s="26"/>
      <c r="V19" s="26"/>
      <c r="W19" s="4"/>
      <c r="X19" s="1" t="s">
        <v>50</v>
      </c>
      <c r="Y19" s="24">
        <f>Y12+Y18</f>
        <v>35.321500338999996</v>
      </c>
      <c r="Z19" s="29">
        <f>Z12+Z18</f>
        <v>42.503688006</v>
      </c>
      <c r="AA19" s="4"/>
    </row>
    <row r="20" spans="1:28" ht="15">
      <c r="A20" s="1" t="s">
        <v>51</v>
      </c>
      <c r="B20" s="2">
        <v>100155</v>
      </c>
      <c r="C20" s="3">
        <f t="shared" si="1"/>
        <v>86.0475106319</v>
      </c>
      <c r="D20" s="2">
        <v>344.91</v>
      </c>
      <c r="E20" s="2">
        <v>483548</v>
      </c>
      <c r="F20" s="3">
        <f t="shared" si="0"/>
        <v>84.62305788797615</v>
      </c>
      <c r="G20" s="2">
        <v>1685.29</v>
      </c>
      <c r="H20" s="2">
        <v>333931</v>
      </c>
      <c r="I20" s="3">
        <v>83.72114596313001</v>
      </c>
      <c r="J20" s="2">
        <v>149617</v>
      </c>
      <c r="K20" s="3">
        <v>86.70785208023042</v>
      </c>
      <c r="L20" s="2">
        <v>9632</v>
      </c>
      <c r="M20" s="2">
        <v>5457</v>
      </c>
      <c r="N20" s="48">
        <v>79724</v>
      </c>
      <c r="O20" s="4"/>
      <c r="P20" s="16" t="s">
        <v>52</v>
      </c>
      <c r="Q20" s="16" t="s">
        <v>49</v>
      </c>
      <c r="R20" s="25">
        <v>5713</v>
      </c>
      <c r="S20" s="25">
        <v>15183</v>
      </c>
      <c r="T20" s="17">
        <v>1.787816564</v>
      </c>
      <c r="U20" s="30"/>
      <c r="V20" s="30"/>
      <c r="W20" s="4"/>
      <c r="X20" s="1" t="s">
        <v>53</v>
      </c>
      <c r="Z20" s="31"/>
      <c r="AA20" s="4"/>
      <c r="AB20" s="51" t="s">
        <v>96</v>
      </c>
    </row>
    <row r="21" spans="1:28" ht="15">
      <c r="A21" s="1" t="s">
        <v>37</v>
      </c>
      <c r="B21" s="2">
        <v>65996</v>
      </c>
      <c r="C21" s="3">
        <f t="shared" si="1"/>
        <v>56.70003007002019</v>
      </c>
      <c r="D21" s="2"/>
      <c r="E21" s="2">
        <v>323276</v>
      </c>
      <c r="F21" s="3">
        <f t="shared" si="0"/>
        <v>56.574742655937726</v>
      </c>
      <c r="G21" s="2">
        <v>2140.26</v>
      </c>
      <c r="H21" s="2">
        <v>220500</v>
      </c>
      <c r="I21" s="3">
        <v>55.28241668150057</v>
      </c>
      <c r="J21" s="2">
        <v>102776</v>
      </c>
      <c r="K21" s="3">
        <v>59.56198964955695</v>
      </c>
      <c r="L21" s="2">
        <v>6775</v>
      </c>
      <c r="M21" s="2">
        <v>3887</v>
      </c>
      <c r="N21" s="48">
        <v>50212</v>
      </c>
      <c r="O21" s="4"/>
      <c r="P21" s="16"/>
      <c r="Q21" s="16" t="s">
        <v>51</v>
      </c>
      <c r="R21" s="25">
        <v>28393</v>
      </c>
      <c r="S21" s="25">
        <v>67356</v>
      </c>
      <c r="T21" s="17">
        <v>1.6563997262</v>
      </c>
      <c r="U21" s="30"/>
      <c r="V21" s="30"/>
      <c r="W21" s="4"/>
      <c r="X21" s="31" t="s">
        <v>85</v>
      </c>
      <c r="Y21" s="4"/>
      <c r="Z21" s="50"/>
      <c r="AA21" s="4"/>
      <c r="AB21" s="51" t="s">
        <v>94</v>
      </c>
    </row>
    <row r="22" spans="1:28" ht="15">
      <c r="A22" s="1" t="s">
        <v>39</v>
      </c>
      <c r="B22" s="2">
        <v>50393</v>
      </c>
      <c r="C22" s="3">
        <f t="shared" si="1"/>
        <v>43.29481506937583</v>
      </c>
      <c r="D22" s="2"/>
      <c r="E22" s="2">
        <v>248127</v>
      </c>
      <c r="F22" s="3">
        <f t="shared" si="0"/>
        <v>43.42333229497352</v>
      </c>
      <c r="G22" s="2">
        <v>1407.53</v>
      </c>
      <c r="H22" s="2">
        <v>178352</v>
      </c>
      <c r="I22" s="3">
        <v>44.71532689332876</v>
      </c>
      <c r="J22" s="2">
        <v>69775</v>
      </c>
      <c r="K22" s="3">
        <v>40.43685128627146</v>
      </c>
      <c r="L22" s="2">
        <v>4516</v>
      </c>
      <c r="M22" s="2">
        <v>2501</v>
      </c>
      <c r="N22" s="48">
        <v>39906</v>
      </c>
      <c r="O22" s="4"/>
      <c r="P22" s="16" t="s">
        <v>87</v>
      </c>
      <c r="Q22" s="16" t="s">
        <v>54</v>
      </c>
      <c r="R22" s="25">
        <v>11651</v>
      </c>
      <c r="S22" s="25">
        <v>27631</v>
      </c>
      <c r="T22" s="17">
        <v>1.5578370979</v>
      </c>
      <c r="U22" s="30"/>
      <c r="V22" s="30"/>
      <c r="W22" s="4"/>
      <c r="X22" s="1" t="s">
        <v>55</v>
      </c>
      <c r="Y22" s="33">
        <v>2.6</v>
      </c>
      <c r="Z22" s="32">
        <v>-0.1</v>
      </c>
      <c r="AA22" s="4"/>
      <c r="AB22" s="51" t="s">
        <v>95</v>
      </c>
    </row>
    <row r="23" spans="1:27" ht="15">
      <c r="A23" s="1" t="s">
        <v>56</v>
      </c>
      <c r="B23" s="2" t="s">
        <v>155</v>
      </c>
      <c r="C23" s="3"/>
      <c r="D23" s="2"/>
      <c r="E23" s="2">
        <v>11</v>
      </c>
      <c r="F23" s="3"/>
      <c r="H23" s="2" t="s">
        <v>90</v>
      </c>
      <c r="I23" s="3">
        <v>0</v>
      </c>
      <c r="J23" s="2" t="s">
        <v>90</v>
      </c>
      <c r="K23" s="3">
        <v>0</v>
      </c>
      <c r="N23" s="49" t="s">
        <v>89</v>
      </c>
      <c r="O23" s="4"/>
      <c r="P23" s="16"/>
      <c r="Q23" s="16" t="s">
        <v>57</v>
      </c>
      <c r="R23" s="25">
        <v>7001</v>
      </c>
      <c r="S23" s="25">
        <v>18693</v>
      </c>
      <c r="T23" s="17">
        <v>1.7686516085</v>
      </c>
      <c r="U23" s="30"/>
      <c r="V23" s="30"/>
      <c r="W23" s="4"/>
      <c r="X23" s="1" t="s">
        <v>58</v>
      </c>
      <c r="Y23" s="33">
        <v>0.4</v>
      </c>
      <c r="Z23" s="34" t="s">
        <v>92</v>
      </c>
      <c r="AA23" s="35"/>
    </row>
    <row r="24" spans="1:27" ht="15">
      <c r="A24" s="1" t="s">
        <v>54</v>
      </c>
      <c r="B24" s="2">
        <v>50970</v>
      </c>
      <c r="C24" s="3">
        <f aca="true" t="shared" si="2" ref="C24:C31">B24/$B$32*100</f>
        <v>43.7905408307917</v>
      </c>
      <c r="D24" s="2">
        <v>154.14</v>
      </c>
      <c r="E24" s="2">
        <v>215245</v>
      </c>
      <c r="F24" s="3">
        <f t="shared" si="0"/>
        <v>37.668835555306664</v>
      </c>
      <c r="G24" s="2">
        <v>646.76</v>
      </c>
      <c r="H24" s="2">
        <v>175166</v>
      </c>
      <c r="I24" s="3">
        <v>43.91655238291034</v>
      </c>
      <c r="J24" s="2">
        <v>40079</v>
      </c>
      <c r="K24" s="3">
        <v>23.22706646653492</v>
      </c>
      <c r="L24" s="2">
        <v>3496</v>
      </c>
      <c r="M24" s="2">
        <v>1337</v>
      </c>
      <c r="N24" s="48">
        <v>41055</v>
      </c>
      <c r="O24" s="4"/>
      <c r="P24" s="16"/>
      <c r="Q24" s="16" t="s">
        <v>59</v>
      </c>
      <c r="R24" s="25">
        <v>5854</v>
      </c>
      <c r="S24" s="25">
        <v>15270</v>
      </c>
      <c r="T24" s="17">
        <v>1.9055441478</v>
      </c>
      <c r="U24" s="26"/>
      <c r="V24" s="26"/>
      <c r="W24" s="4"/>
      <c r="X24" s="1" t="s">
        <v>60</v>
      </c>
      <c r="Y24" s="36" t="s">
        <v>61</v>
      </c>
      <c r="Z24" s="31" t="s">
        <v>93</v>
      </c>
      <c r="AA24" s="4"/>
    </row>
    <row r="25" spans="1:27" ht="15">
      <c r="A25" s="1" t="s">
        <v>57</v>
      </c>
      <c r="B25" s="2">
        <v>32688</v>
      </c>
      <c r="C25" s="3">
        <f t="shared" si="2"/>
        <v>28.08368057047124</v>
      </c>
      <c r="D25" s="2">
        <v>101.05</v>
      </c>
      <c r="E25" s="2">
        <v>140498</v>
      </c>
      <c r="F25" s="3">
        <f t="shared" si="0"/>
        <v>24.587776988313202</v>
      </c>
      <c r="G25" s="2">
        <v>429.25</v>
      </c>
      <c r="H25" s="2">
        <v>113173</v>
      </c>
      <c r="I25" s="3">
        <v>28.374045093403467</v>
      </c>
      <c r="J25" s="2">
        <v>27325</v>
      </c>
      <c r="K25" s="3">
        <v>15.835714244319139</v>
      </c>
      <c r="L25" s="2">
        <v>2340</v>
      </c>
      <c r="M25" s="2">
        <v>999</v>
      </c>
      <c r="N25" s="48">
        <v>25490</v>
      </c>
      <c r="O25" s="4"/>
      <c r="P25" s="16"/>
      <c r="Q25" s="16" t="s">
        <v>62</v>
      </c>
      <c r="R25" s="25">
        <v>2449</v>
      </c>
      <c r="S25" s="25">
        <v>5262</v>
      </c>
      <c r="T25" s="17">
        <v>1.5359342916</v>
      </c>
      <c r="U25" s="37"/>
      <c r="V25" s="37"/>
      <c r="W25" s="4"/>
      <c r="X25" s="1" t="s">
        <v>86</v>
      </c>
      <c r="Y25" s="4"/>
      <c r="Z25" s="2"/>
      <c r="AA25" s="4"/>
    </row>
    <row r="26" spans="1:27" ht="15">
      <c r="A26" s="1" t="s">
        <v>59</v>
      </c>
      <c r="B26" s="2">
        <v>7612</v>
      </c>
      <c r="C26" s="3">
        <f t="shared" si="2"/>
        <v>6.539799819579879</v>
      </c>
      <c r="D26" s="2">
        <v>23.77</v>
      </c>
      <c r="E26" s="2">
        <v>84883</v>
      </c>
      <c r="F26" s="3">
        <f t="shared" si="0"/>
        <v>14.8549038000469</v>
      </c>
      <c r="G26" s="2">
        <v>262.72</v>
      </c>
      <c r="H26" s="2">
        <v>40166</v>
      </c>
      <c r="I26" s="3">
        <v>10.070174822807946</v>
      </c>
      <c r="J26" s="2">
        <v>44717</v>
      </c>
      <c r="K26" s="3">
        <v>25.914936280447165</v>
      </c>
      <c r="L26" s="2">
        <v>2121</v>
      </c>
      <c r="M26" s="2">
        <v>1524</v>
      </c>
      <c r="N26" s="48">
        <v>5924</v>
      </c>
      <c r="O26" s="4"/>
      <c r="P26" s="16"/>
      <c r="Q26" s="16" t="s">
        <v>63</v>
      </c>
      <c r="R26" s="25">
        <v>571</v>
      </c>
      <c r="S26" s="25">
        <v>1491</v>
      </c>
      <c r="T26" s="17">
        <v>2.1683778234</v>
      </c>
      <c r="U26" s="30"/>
      <c r="V26" s="30"/>
      <c r="W26" s="4"/>
      <c r="X26" s="1" t="s">
        <v>9</v>
      </c>
      <c r="Y26" s="38">
        <v>61767.576237</v>
      </c>
      <c r="Z26" s="39">
        <v>70215.708002</v>
      </c>
      <c r="AA26" s="4"/>
    </row>
    <row r="27" spans="1:27" ht="15">
      <c r="A27" s="1" t="s">
        <v>62</v>
      </c>
      <c r="B27" s="2">
        <v>2662</v>
      </c>
      <c r="C27" s="3">
        <f t="shared" si="2"/>
        <v>2.2870398212981655</v>
      </c>
      <c r="D27" s="2">
        <v>8.38</v>
      </c>
      <c r="E27" s="2">
        <v>27254</v>
      </c>
      <c r="F27" s="3">
        <f t="shared" si="0"/>
        <v>4.769571624076414</v>
      </c>
      <c r="G27" s="2">
        <v>83.44</v>
      </c>
      <c r="H27" s="2">
        <v>10664</v>
      </c>
      <c r="I27" s="3">
        <v>2.6736131133402363</v>
      </c>
      <c r="J27" s="2">
        <v>16590</v>
      </c>
      <c r="K27" s="3">
        <v>9.614437303321298</v>
      </c>
      <c r="L27" s="2">
        <v>866</v>
      </c>
      <c r="M27" s="2">
        <v>702</v>
      </c>
      <c r="N27" s="48">
        <v>1522</v>
      </c>
      <c r="O27" s="4"/>
      <c r="P27" s="16"/>
      <c r="Q27" s="16" t="s">
        <v>64</v>
      </c>
      <c r="R27" s="25">
        <v>4834</v>
      </c>
      <c r="S27" s="25">
        <v>10675</v>
      </c>
      <c r="T27" s="17">
        <v>1.6372347707</v>
      </c>
      <c r="U27" s="30"/>
      <c r="V27" s="30"/>
      <c r="W27" s="4"/>
      <c r="X27" s="1" t="s">
        <v>65</v>
      </c>
      <c r="Y27" s="38">
        <v>73008.148171</v>
      </c>
      <c r="Z27" s="39">
        <v>82284.89459</v>
      </c>
      <c r="AA27" s="4"/>
    </row>
    <row r="28" spans="1:27" ht="15">
      <c r="A28" s="1" t="s">
        <v>63</v>
      </c>
      <c r="B28" s="2">
        <v>1590</v>
      </c>
      <c r="C28" s="3">
        <f t="shared" si="2"/>
        <v>1.366038060054126</v>
      </c>
      <c r="D28" s="2">
        <v>4.87</v>
      </c>
      <c r="E28" s="2">
        <v>13108</v>
      </c>
      <c r="F28" s="3">
        <f t="shared" si="0"/>
        <v>2.2939584959416464</v>
      </c>
      <c r="G28" s="2">
        <v>40.77</v>
      </c>
      <c r="H28" s="2">
        <v>7271</v>
      </c>
      <c r="I28" s="3">
        <v>1.8229408239963294</v>
      </c>
      <c r="J28" s="2">
        <v>5837</v>
      </c>
      <c r="K28" s="3">
        <v>3.3827287847791694</v>
      </c>
      <c r="L28" s="2">
        <v>252</v>
      </c>
      <c r="M28" s="2">
        <v>180</v>
      </c>
      <c r="N28" s="48">
        <v>1538</v>
      </c>
      <c r="O28" s="4"/>
      <c r="P28" s="16"/>
      <c r="Q28" s="16" t="s">
        <v>66</v>
      </c>
      <c r="R28" s="25">
        <v>1047</v>
      </c>
      <c r="S28" s="25">
        <v>2592</v>
      </c>
      <c r="T28" s="17">
        <v>1.8179329227</v>
      </c>
      <c r="U28" s="30"/>
      <c r="V28" s="30"/>
      <c r="W28" s="4"/>
      <c r="X28" s="1" t="s">
        <v>67</v>
      </c>
      <c r="Y28" s="38">
        <v>53445.558065</v>
      </c>
      <c r="Z28" s="39">
        <v>61588.24138</v>
      </c>
      <c r="AA28" s="4"/>
    </row>
    <row r="29" spans="1:27" ht="15">
      <c r="A29" s="1" t="s">
        <v>64</v>
      </c>
      <c r="B29" s="2">
        <v>14810</v>
      </c>
      <c r="C29" s="3">
        <f t="shared" si="2"/>
        <v>12.723914257485285</v>
      </c>
      <c r="D29" s="2">
        <v>46.27</v>
      </c>
      <c r="E29" s="2">
        <v>62315</v>
      </c>
      <c r="F29" s="3">
        <f t="shared" si="0"/>
        <v>10.905403087778739</v>
      </c>
      <c r="G29" s="2">
        <v>195.4</v>
      </c>
      <c r="H29" s="2">
        <v>36785</v>
      </c>
      <c r="I29" s="3">
        <v>9.22251110035827</v>
      </c>
      <c r="J29" s="2">
        <v>25530</v>
      </c>
      <c r="K29" s="3">
        <v>14.795454150319031</v>
      </c>
      <c r="L29" s="2">
        <v>1535</v>
      </c>
      <c r="M29" s="2">
        <v>1160</v>
      </c>
      <c r="N29" s="48">
        <v>10270</v>
      </c>
      <c r="O29" s="4"/>
      <c r="P29" s="16"/>
      <c r="Q29" s="16" t="s">
        <v>68</v>
      </c>
      <c r="R29" s="25">
        <v>699</v>
      </c>
      <c r="S29" s="16">
        <v>925</v>
      </c>
      <c r="T29" s="17">
        <v>0.9746748802</v>
      </c>
      <c r="U29" s="26"/>
      <c r="V29" s="26"/>
      <c r="W29" s="4"/>
      <c r="X29" s="1" t="s">
        <v>69</v>
      </c>
      <c r="Y29" s="40">
        <v>24572.375613</v>
      </c>
      <c r="Z29" s="41">
        <v>29982.605037</v>
      </c>
      <c r="AA29" s="4"/>
    </row>
    <row r="30" spans="1:27" ht="15">
      <c r="A30" s="1" t="s">
        <v>66</v>
      </c>
      <c r="B30" s="2">
        <v>4245</v>
      </c>
      <c r="C30" s="3">
        <f t="shared" si="2"/>
        <v>3.6470638773143174</v>
      </c>
      <c r="D30" s="2">
        <v>13.26</v>
      </c>
      <c r="E30" s="2">
        <v>21563</v>
      </c>
      <c r="F30" s="3">
        <f t="shared" si="0"/>
        <v>3.7736212273412972</v>
      </c>
      <c r="G30" s="2">
        <v>65.95</v>
      </c>
      <c r="H30" s="2">
        <v>13741</v>
      </c>
      <c r="I30" s="3">
        <v>3.445059807802718</v>
      </c>
      <c r="J30" s="2">
        <v>7822</v>
      </c>
      <c r="K30" s="3">
        <v>4.533099975080121</v>
      </c>
      <c r="L30" s="2">
        <v>443</v>
      </c>
      <c r="M30" s="2">
        <v>270</v>
      </c>
      <c r="N30" s="48">
        <v>3429</v>
      </c>
      <c r="O30" s="4"/>
      <c r="P30" s="16" t="s">
        <v>70</v>
      </c>
      <c r="Q30" s="16" t="s">
        <v>71</v>
      </c>
      <c r="R30" s="25">
        <v>11253</v>
      </c>
      <c r="S30" s="25">
        <v>23673</v>
      </c>
      <c r="T30" s="17">
        <v>1.4757015743</v>
      </c>
      <c r="V30" s="7"/>
      <c r="W30" s="4"/>
      <c r="X30" s="1"/>
      <c r="Z30" s="2"/>
      <c r="AA30" s="4"/>
    </row>
    <row r="31" spans="1:27" ht="15">
      <c r="A31" s="1" t="s">
        <v>68</v>
      </c>
      <c r="B31" s="2">
        <v>1818</v>
      </c>
      <c r="C31" s="3">
        <f t="shared" si="2"/>
        <v>1.5619227630052837</v>
      </c>
      <c r="D31" s="2">
        <v>3.7</v>
      </c>
      <c r="E31" s="2">
        <v>6548</v>
      </c>
      <c r="F31" s="3">
        <f t="shared" si="0"/>
        <v>1.1459292211951406</v>
      </c>
      <c r="G31" s="2">
        <v>13.46</v>
      </c>
      <c r="H31" s="2">
        <v>1895</v>
      </c>
      <c r="I31" s="3">
        <v>0.4751028553806966</v>
      </c>
      <c r="J31" s="2">
        <v>4653</v>
      </c>
      <c r="K31" s="3">
        <v>2.696562795199156</v>
      </c>
      <c r="L31" s="2">
        <v>238</v>
      </c>
      <c r="M31" s="2">
        <v>216</v>
      </c>
      <c r="N31" s="49">
        <v>890</v>
      </c>
      <c r="O31" s="4"/>
      <c r="P31" s="16"/>
      <c r="Q31" s="16" t="s">
        <v>72</v>
      </c>
      <c r="R31" s="25">
        <v>4992</v>
      </c>
      <c r="S31" s="25">
        <v>13382</v>
      </c>
      <c r="T31" s="17">
        <v>1.8056125941</v>
      </c>
      <c r="V31" s="7"/>
      <c r="W31" s="4"/>
      <c r="X31" s="1"/>
      <c r="Z31" s="31"/>
      <c r="AA31" s="4"/>
    </row>
    <row r="32" spans="1:27" ht="15">
      <c r="A32" s="1" t="s">
        <v>73</v>
      </c>
      <c r="B32" s="2">
        <v>116395</v>
      </c>
      <c r="D32" s="3">
        <v>355.43</v>
      </c>
      <c r="E32" s="2">
        <v>571414</v>
      </c>
      <c r="F32" s="3">
        <f t="shared" si="0"/>
        <v>100</v>
      </c>
      <c r="G32" s="2">
        <v>1737.75</v>
      </c>
      <c r="H32" s="2">
        <v>398861</v>
      </c>
      <c r="I32" s="42"/>
      <c r="J32" s="2">
        <v>172553</v>
      </c>
      <c r="L32" s="2">
        <v>11291</v>
      </c>
      <c r="M32" s="2">
        <v>6388</v>
      </c>
      <c r="N32" s="48">
        <v>90118</v>
      </c>
      <c r="O32" s="4"/>
      <c r="P32" s="16"/>
      <c r="Q32" s="16" t="s">
        <v>74</v>
      </c>
      <c r="R32" s="25">
        <v>1343</v>
      </c>
      <c r="S32" s="25">
        <v>2433</v>
      </c>
      <c r="T32" s="17">
        <v>1.2840520192</v>
      </c>
      <c r="V32" s="7"/>
      <c r="W32" s="4"/>
      <c r="X32" s="1"/>
      <c r="Z32" s="31"/>
      <c r="AA32" s="4"/>
    </row>
    <row r="33" spans="1:27" ht="15">
      <c r="A33" s="1" t="s">
        <v>75</v>
      </c>
      <c r="B33" s="2">
        <v>371.03</v>
      </c>
      <c r="E33" s="2">
        <v>1810.57</v>
      </c>
      <c r="F33" s="33"/>
      <c r="H33" s="33"/>
      <c r="J33" s="2" t="s">
        <v>76</v>
      </c>
      <c r="L33" s="8"/>
      <c r="M33" s="8">
        <v>17736</v>
      </c>
      <c r="O33" s="4"/>
      <c r="P33" s="16"/>
      <c r="Q33" s="16" t="s">
        <v>77</v>
      </c>
      <c r="R33" s="25">
        <v>16518</v>
      </c>
      <c r="S33" s="25">
        <v>43051</v>
      </c>
      <c r="T33" s="17">
        <v>1.7850787132</v>
      </c>
      <c r="V33" s="7"/>
      <c r="W33" s="4"/>
      <c r="X33" s="16"/>
      <c r="Y33" s="16"/>
      <c r="Z33" s="16"/>
      <c r="AA33" s="4"/>
    </row>
    <row r="34" spans="2:27" ht="15">
      <c r="B34" s="31"/>
      <c r="C34" s="43"/>
      <c r="D34" s="33"/>
      <c r="E34" s="33"/>
      <c r="F34" s="33"/>
      <c r="G34" s="33"/>
      <c r="H34" s="33"/>
      <c r="I34" s="1"/>
      <c r="J34" s="31"/>
      <c r="K34" s="31"/>
      <c r="L34" s="44"/>
      <c r="M34" s="31"/>
      <c r="N34" s="31"/>
      <c r="O34" s="1"/>
      <c r="P34" s="16" t="s">
        <v>88</v>
      </c>
      <c r="Q34" s="45">
        <v>0</v>
      </c>
      <c r="R34" s="25">
        <v>13815</v>
      </c>
      <c r="S34" s="25">
        <v>39883</v>
      </c>
      <c r="T34" s="17">
        <v>1.864476386</v>
      </c>
      <c r="V34" s="7"/>
      <c r="W34" s="4"/>
      <c r="X34" s="16"/>
      <c r="Y34" s="16"/>
      <c r="Z34" s="17"/>
      <c r="AA34" s="4"/>
    </row>
    <row r="35" spans="3:26" s="1" customFormat="1" ht="15">
      <c r="C35" s="31"/>
      <c r="D35" s="43"/>
      <c r="E35" s="31"/>
      <c r="F35" s="31"/>
      <c r="G35" s="31"/>
      <c r="H35" s="31"/>
      <c r="I35" s="31"/>
      <c r="J35" s="31"/>
      <c r="K35" s="31"/>
      <c r="L35" s="31"/>
      <c r="M35" s="31"/>
      <c r="N35" s="31"/>
      <c r="P35" s="16"/>
      <c r="Q35" s="46" t="s">
        <v>78</v>
      </c>
      <c r="R35" s="25">
        <v>2274</v>
      </c>
      <c r="S35" s="25">
        <v>6645</v>
      </c>
      <c r="T35" s="17">
        <v>1.8370978782</v>
      </c>
      <c r="U35" s="5"/>
      <c r="V35" s="7"/>
      <c r="X35" s="16"/>
      <c r="Y35" s="16"/>
      <c r="Z35" s="17"/>
    </row>
    <row r="36" spans="3:27" s="1" customFormat="1" ht="15">
      <c r="C36" s="31"/>
      <c r="D36" s="4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6"/>
      <c r="Q36" s="46" t="s">
        <v>79</v>
      </c>
      <c r="R36" s="25">
        <v>3928</v>
      </c>
      <c r="S36" s="25">
        <v>13490</v>
      </c>
      <c r="T36" s="17">
        <v>2.0889801506</v>
      </c>
      <c r="U36" s="5"/>
      <c r="V36" s="5"/>
      <c r="W36" s="7"/>
      <c r="Y36" s="16"/>
      <c r="Z36" s="16"/>
      <c r="AA36" s="17"/>
    </row>
    <row r="37" spans="3:27" s="1" customFormat="1" ht="15">
      <c r="C37" s="31"/>
      <c r="D37" s="4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6"/>
      <c r="Q37" s="16" t="s">
        <v>80</v>
      </c>
      <c r="R37" s="25">
        <v>1896</v>
      </c>
      <c r="S37" s="25">
        <v>9769</v>
      </c>
      <c r="T37" s="17">
        <v>2.8774811773</v>
      </c>
      <c r="U37" s="5"/>
      <c r="V37" s="5"/>
      <c r="W37" s="7"/>
      <c r="Y37" s="16"/>
      <c r="Z37" s="16"/>
      <c r="AA37" s="17"/>
    </row>
    <row r="38" spans="3:27" s="1" customFormat="1" ht="15">
      <c r="C38" s="31"/>
      <c r="D38" s="4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6"/>
      <c r="Q38" s="16" t="s">
        <v>35</v>
      </c>
      <c r="R38" s="25">
        <v>12193</v>
      </c>
      <c r="S38" s="25">
        <v>12752</v>
      </c>
      <c r="T38" s="17">
        <v>0.1998631075</v>
      </c>
      <c r="U38" s="5"/>
      <c r="V38" s="5"/>
      <c r="W38" s="7"/>
      <c r="Y38" s="16"/>
      <c r="Z38" s="16"/>
      <c r="AA38" s="17"/>
    </row>
    <row r="39" spans="1:27" s="1" customFormat="1" ht="15">
      <c r="A39" s="47"/>
      <c r="C39" s="31"/>
      <c r="D39" s="4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Q39" s="16" t="s">
        <v>55</v>
      </c>
      <c r="R39" s="25">
        <v>34106</v>
      </c>
      <c r="S39" s="25">
        <v>82539</v>
      </c>
      <c r="T39" s="17">
        <v>1.6865160849</v>
      </c>
      <c r="U39" s="5"/>
      <c r="V39" s="5"/>
      <c r="W39" s="7"/>
      <c r="Y39" s="16"/>
      <c r="Z39" s="16"/>
      <c r="AA39" s="16"/>
    </row>
    <row r="40" spans="2:27" s="1" customFormat="1" ht="15">
      <c r="B40" s="31"/>
      <c r="C40" s="4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Q40" s="5"/>
      <c r="R40" s="16"/>
      <c r="S40" s="16"/>
      <c r="T40" s="17"/>
      <c r="U40" s="5"/>
      <c r="V40" s="5"/>
      <c r="W40" s="7"/>
      <c r="Y40" s="16"/>
      <c r="Z40" s="16"/>
      <c r="AA40" s="16"/>
    </row>
    <row r="41" spans="2:26" s="1" customFormat="1" ht="15">
      <c r="B41" s="2"/>
      <c r="C41" s="3"/>
      <c r="D41" s="2"/>
      <c r="E41" s="2"/>
      <c r="F41" s="3"/>
      <c r="G41" s="2"/>
      <c r="H41" s="2"/>
      <c r="I41" s="3"/>
      <c r="J41" s="2"/>
      <c r="K41" s="3"/>
      <c r="L41" s="2"/>
      <c r="M41" s="2"/>
      <c r="N41" s="2"/>
      <c r="P41" s="5"/>
      <c r="Q41" s="5"/>
      <c r="R41" s="5"/>
      <c r="S41" s="5"/>
      <c r="T41" s="6"/>
      <c r="U41" s="5"/>
      <c r="V41" s="7"/>
      <c r="X41" s="16"/>
      <c r="Y41" s="16"/>
      <c r="Z41" s="17"/>
    </row>
    <row r="42" spans="2:26" s="1" customFormat="1" ht="15">
      <c r="B42" s="2"/>
      <c r="C42" s="3"/>
      <c r="D42" s="2"/>
      <c r="E42" s="2"/>
      <c r="F42" s="3"/>
      <c r="G42" s="2"/>
      <c r="H42" s="2"/>
      <c r="I42" s="3"/>
      <c r="J42" s="2"/>
      <c r="K42" s="3"/>
      <c r="L42" s="2"/>
      <c r="M42" s="2"/>
      <c r="N42" s="2"/>
      <c r="P42" s="5"/>
      <c r="Q42" s="5"/>
      <c r="R42" s="5"/>
      <c r="S42" s="5"/>
      <c r="T42" s="6"/>
      <c r="U42" s="5"/>
      <c r="V42" s="7"/>
      <c r="X42" s="16"/>
      <c r="Y42" s="16"/>
      <c r="Z42" s="17"/>
    </row>
    <row r="43" spans="2:26" s="1" customFormat="1" ht="15">
      <c r="B43" s="2"/>
      <c r="C43" s="3"/>
      <c r="D43" s="2"/>
      <c r="E43" s="2"/>
      <c r="F43" s="3"/>
      <c r="G43" s="2"/>
      <c r="H43" s="2"/>
      <c r="I43" s="3"/>
      <c r="J43" s="2"/>
      <c r="K43" s="3"/>
      <c r="L43" s="2"/>
      <c r="M43" s="2"/>
      <c r="N43" s="2"/>
      <c r="P43" s="5"/>
      <c r="Q43" s="5"/>
      <c r="R43" s="5"/>
      <c r="S43" s="5"/>
      <c r="T43" s="6"/>
      <c r="U43" s="5"/>
      <c r="V43" s="7"/>
      <c r="X43" s="16"/>
      <c r="Y43" s="16"/>
      <c r="Z43" s="17"/>
    </row>
    <row r="44" spans="2:26" s="1" customFormat="1" ht="15">
      <c r="B44" s="2"/>
      <c r="C44" s="3"/>
      <c r="D44" s="2"/>
      <c r="E44" s="2"/>
      <c r="F44" s="3"/>
      <c r="G44" s="2"/>
      <c r="H44" s="2"/>
      <c r="I44" s="3"/>
      <c r="J44" s="2"/>
      <c r="K44" s="3"/>
      <c r="L44" s="2"/>
      <c r="M44" s="2"/>
      <c r="N44" s="2"/>
      <c r="P44" s="5"/>
      <c r="Q44" s="5"/>
      <c r="R44" s="5"/>
      <c r="S44" s="5"/>
      <c r="T44" s="6"/>
      <c r="U44" s="5"/>
      <c r="V44" s="7"/>
      <c r="X44" s="16"/>
      <c r="Y44" s="16"/>
      <c r="Z44" s="17"/>
    </row>
    <row r="45" spans="2:26" s="1" customFormat="1" ht="15">
      <c r="B45" s="2"/>
      <c r="C45" s="3"/>
      <c r="D45" s="2"/>
      <c r="E45" s="2"/>
      <c r="F45" s="3"/>
      <c r="G45" s="2"/>
      <c r="H45" s="2"/>
      <c r="I45" s="3"/>
      <c r="J45" s="2"/>
      <c r="K45" s="3"/>
      <c r="L45" s="2"/>
      <c r="M45" s="2"/>
      <c r="N45" s="2"/>
      <c r="P45" s="5"/>
      <c r="Q45" s="5"/>
      <c r="R45" s="5"/>
      <c r="S45" s="5"/>
      <c r="T45" s="6"/>
      <c r="U45" s="5"/>
      <c r="V45" s="7"/>
      <c r="X45" s="16"/>
      <c r="Y45" s="16"/>
      <c r="Z45" s="16"/>
    </row>
    <row r="46" spans="2:26" s="1" customFormat="1" ht="15">
      <c r="B46" s="2"/>
      <c r="C46" s="3"/>
      <c r="D46" s="2"/>
      <c r="E46" s="2"/>
      <c r="F46" s="3"/>
      <c r="G46" s="2"/>
      <c r="H46" s="2"/>
      <c r="I46" s="3"/>
      <c r="J46" s="2"/>
      <c r="K46" s="3"/>
      <c r="L46" s="2"/>
      <c r="M46" s="2"/>
      <c r="N46" s="2"/>
      <c r="P46" s="5"/>
      <c r="Q46" s="5"/>
      <c r="R46" s="5"/>
      <c r="S46" s="5"/>
      <c r="T46" s="6"/>
      <c r="U46" s="5"/>
      <c r="V46" s="7"/>
      <c r="X46" s="16"/>
      <c r="Y46" s="16"/>
      <c r="Z46" s="16"/>
    </row>
    <row r="47" spans="2:26" s="1" customFormat="1" ht="15">
      <c r="B47" s="2"/>
      <c r="C47" s="3"/>
      <c r="D47" s="2"/>
      <c r="E47" s="2"/>
      <c r="F47" s="3"/>
      <c r="G47" s="2"/>
      <c r="H47" s="2"/>
      <c r="I47" s="3"/>
      <c r="J47" s="2"/>
      <c r="K47" s="3"/>
      <c r="L47" s="2"/>
      <c r="M47" s="2"/>
      <c r="N47" s="2"/>
      <c r="P47" s="5"/>
      <c r="Q47" s="5"/>
      <c r="R47" s="5"/>
      <c r="S47" s="5"/>
      <c r="T47" s="6"/>
      <c r="U47" s="5"/>
      <c r="V47" s="7"/>
      <c r="X47" s="16"/>
      <c r="Y47" s="16"/>
      <c r="Z47" s="16"/>
    </row>
    <row r="48" spans="2:26" s="1" customFormat="1" ht="15">
      <c r="B48" s="2"/>
      <c r="C48" s="3"/>
      <c r="D48" s="2"/>
      <c r="E48" s="2"/>
      <c r="F48" s="3"/>
      <c r="G48" s="2"/>
      <c r="H48" s="2"/>
      <c r="I48" s="3"/>
      <c r="J48" s="2"/>
      <c r="K48" s="3"/>
      <c r="L48" s="2"/>
      <c r="M48" s="2"/>
      <c r="N48" s="2"/>
      <c r="P48" s="5"/>
      <c r="Q48" s="5"/>
      <c r="R48" s="5"/>
      <c r="S48" s="5"/>
      <c r="T48" s="6"/>
      <c r="U48" s="5"/>
      <c r="V48" s="7"/>
      <c r="X48" s="16"/>
      <c r="Y48" s="16"/>
      <c r="Z48" s="16"/>
    </row>
    <row r="49" spans="2:26" s="1" customFormat="1" ht="15">
      <c r="B49" s="2"/>
      <c r="C49" s="3"/>
      <c r="D49" s="2"/>
      <c r="E49" s="2"/>
      <c r="F49" s="3"/>
      <c r="G49" s="2"/>
      <c r="H49" s="2"/>
      <c r="I49" s="3"/>
      <c r="J49" s="2"/>
      <c r="K49" s="3"/>
      <c r="L49" s="2"/>
      <c r="M49" s="2"/>
      <c r="N49" s="2"/>
      <c r="P49" s="5"/>
      <c r="Q49" s="5"/>
      <c r="R49" s="5"/>
      <c r="S49" s="5"/>
      <c r="T49" s="6"/>
      <c r="U49" s="5"/>
      <c r="V49" s="7"/>
      <c r="X49" s="16"/>
      <c r="Y49" s="16"/>
      <c r="Z49" s="16"/>
    </row>
    <row r="50" spans="2:26" s="1" customFormat="1" ht="15">
      <c r="B50" s="2"/>
      <c r="C50" s="3"/>
      <c r="D50" s="2"/>
      <c r="E50" s="2"/>
      <c r="F50" s="3"/>
      <c r="G50" s="2"/>
      <c r="H50" s="2"/>
      <c r="I50" s="3"/>
      <c r="J50" s="2"/>
      <c r="K50" s="3"/>
      <c r="L50" s="2"/>
      <c r="M50" s="2"/>
      <c r="N50" s="2"/>
      <c r="P50" s="5"/>
      <c r="Q50" s="5"/>
      <c r="R50" s="5"/>
      <c r="S50" s="5"/>
      <c r="T50" s="6"/>
      <c r="U50" s="5"/>
      <c r="V50" s="7"/>
      <c r="X50" s="16"/>
      <c r="Y50" s="16"/>
      <c r="Z50" s="16"/>
    </row>
    <row r="51" spans="2:26" s="1" customFormat="1" ht="15">
      <c r="B51" s="2"/>
      <c r="C51" s="3"/>
      <c r="D51" s="2"/>
      <c r="E51" s="2"/>
      <c r="F51" s="3"/>
      <c r="G51" s="2"/>
      <c r="H51" s="2"/>
      <c r="I51" s="3"/>
      <c r="J51" s="2"/>
      <c r="K51" s="3"/>
      <c r="L51" s="2"/>
      <c r="M51" s="2"/>
      <c r="N51" s="2"/>
      <c r="O51" s="4"/>
      <c r="P51" s="5"/>
      <c r="Q51" s="5"/>
      <c r="R51" s="5"/>
      <c r="S51" s="5"/>
      <c r="T51" s="6"/>
      <c r="U51" s="5"/>
      <c r="V51" s="7"/>
      <c r="X51" s="16"/>
      <c r="Y51" s="16"/>
      <c r="Z51" s="16"/>
    </row>
    <row r="52" spans="2:26" s="1" customFormat="1" ht="15">
      <c r="B52" s="2"/>
      <c r="C52" s="3"/>
      <c r="D52" s="2"/>
      <c r="E52" s="2"/>
      <c r="F52" s="3"/>
      <c r="G52" s="2"/>
      <c r="H52" s="2"/>
      <c r="I52" s="3"/>
      <c r="J52" s="2"/>
      <c r="K52" s="3"/>
      <c r="L52" s="2"/>
      <c r="M52" s="2"/>
      <c r="N52" s="2"/>
      <c r="O52" s="4"/>
      <c r="P52" s="5"/>
      <c r="Q52" s="5"/>
      <c r="R52" s="5"/>
      <c r="S52" s="5"/>
      <c r="T52" s="6"/>
      <c r="U52" s="5"/>
      <c r="V52" s="7"/>
      <c r="X52" s="16"/>
      <c r="Y52" s="16"/>
      <c r="Z52" s="16"/>
    </row>
    <row r="53" spans="2:27" ht="15">
      <c r="B53" s="2"/>
      <c r="C53" s="3"/>
      <c r="D53" s="2"/>
      <c r="F53" s="3"/>
      <c r="I53" s="3"/>
      <c r="K53" s="3"/>
      <c r="O53" s="4"/>
      <c r="P53" s="5"/>
      <c r="V53" s="7"/>
      <c r="W53" s="4"/>
      <c r="X53" s="16"/>
      <c r="Y53" s="16"/>
      <c r="Z53" s="16"/>
      <c r="AA53" s="4"/>
    </row>
    <row r="54" spans="2:27" ht="15">
      <c r="B54" s="2"/>
      <c r="C54" s="3"/>
      <c r="D54" s="2"/>
      <c r="F54" s="3"/>
      <c r="I54" s="3"/>
      <c r="K54" s="3"/>
      <c r="O54" s="4"/>
      <c r="P54" s="5"/>
      <c r="V54" s="7"/>
      <c r="W54" s="4"/>
      <c r="X54" s="16"/>
      <c r="Y54" s="16"/>
      <c r="Z54" s="16"/>
      <c r="AA54" s="4"/>
    </row>
    <row r="55" spans="2:27" ht="15">
      <c r="B55" s="2"/>
      <c r="C55" s="3"/>
      <c r="D55" s="2"/>
      <c r="F55" s="3"/>
      <c r="I55" s="3"/>
      <c r="K55" s="3"/>
      <c r="O55" s="4"/>
      <c r="P55" s="5"/>
      <c r="V55" s="7"/>
      <c r="W55" s="4"/>
      <c r="X55" s="16"/>
      <c r="Y55" s="16"/>
      <c r="Z55" s="16"/>
      <c r="AA55" s="4"/>
    </row>
    <row r="56" spans="2:27" ht="15">
      <c r="B56" s="2"/>
      <c r="C56" s="3"/>
      <c r="D56" s="2"/>
      <c r="F56" s="3"/>
      <c r="I56" s="3"/>
      <c r="K56" s="3"/>
      <c r="O56" s="4"/>
      <c r="P56" s="5"/>
      <c r="V56" s="7"/>
      <c r="W56" s="4"/>
      <c r="X56" s="16"/>
      <c r="Y56" s="16"/>
      <c r="Z56" s="16"/>
      <c r="AA56" s="4"/>
    </row>
    <row r="57" spans="2:27" ht="15">
      <c r="B57" s="2"/>
      <c r="C57" s="3"/>
      <c r="D57" s="2"/>
      <c r="F57" s="3"/>
      <c r="I57" s="3"/>
      <c r="K57" s="3"/>
      <c r="O57" s="4"/>
      <c r="P57" s="5"/>
      <c r="V57" s="7"/>
      <c r="W57" s="4"/>
      <c r="X57" s="16"/>
      <c r="Y57" s="16"/>
      <c r="Z57" s="16"/>
      <c r="AA57" s="4"/>
    </row>
    <row r="58" spans="2:27" ht="15">
      <c r="B58" s="2"/>
      <c r="C58" s="3"/>
      <c r="D58" s="2"/>
      <c r="F58" s="3"/>
      <c r="I58" s="3"/>
      <c r="K58" s="3"/>
      <c r="O58" s="4"/>
      <c r="P58" s="5"/>
      <c r="V58" s="7"/>
      <c r="W58" s="4"/>
      <c r="X58" s="1"/>
      <c r="Z58" s="2"/>
      <c r="AA58" s="4"/>
    </row>
    <row r="59" spans="2:27" ht="15">
      <c r="B59" s="2"/>
      <c r="D59" s="2"/>
      <c r="O59" s="4"/>
      <c r="P59" s="5"/>
      <c r="V59" s="7"/>
      <c r="W59" s="4"/>
      <c r="X59" s="1"/>
      <c r="Z59" s="2"/>
      <c r="AA59" s="4"/>
    </row>
    <row r="60" spans="2:27" ht="15">
      <c r="B60" s="31"/>
      <c r="C60" s="43"/>
      <c r="D60" s="2"/>
      <c r="O60" s="4"/>
      <c r="P60" s="5"/>
      <c r="V60" s="7"/>
      <c r="W60" s="4"/>
      <c r="X60" s="1"/>
      <c r="Z60" s="2"/>
      <c r="AA60" s="4"/>
    </row>
    <row r="61" spans="2:27" ht="15">
      <c r="B61" s="2"/>
      <c r="C61" s="3"/>
      <c r="D61" s="2"/>
      <c r="O61" s="4"/>
      <c r="P61" s="5"/>
      <c r="V61" s="7"/>
      <c r="W61" s="4"/>
      <c r="X61" s="1"/>
      <c r="Z61" s="2"/>
      <c r="AA61" s="4"/>
    </row>
    <row r="62" spans="15:27" ht="15">
      <c r="O62" s="4"/>
      <c r="P62" s="5"/>
      <c r="V62" s="7"/>
      <c r="W62" s="4"/>
      <c r="X62" s="1"/>
      <c r="Z62" s="2"/>
      <c r="AA62" s="4"/>
    </row>
    <row r="63" spans="16:27" ht="15">
      <c r="P63" s="5"/>
      <c r="V63" s="7"/>
      <c r="W63" s="4"/>
      <c r="X63" s="1"/>
      <c r="Z63" s="2"/>
      <c r="AA63" s="4"/>
    </row>
  </sheetData>
  <sheetProtection/>
  <printOptions/>
  <pageMargins left="1" right="2.9" top="1" bottom="1.5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230" customWidth="1"/>
    <col min="2" max="2" width="9.25390625" style="53" bestFit="1" customWidth="1"/>
    <col min="3" max="3" width="8.75390625" style="53" bestFit="1" customWidth="1"/>
    <col min="4" max="4" width="11.125" style="53" bestFit="1" customWidth="1"/>
    <col min="5" max="5" width="6.625" style="53" bestFit="1" customWidth="1"/>
    <col min="6" max="6" width="13.125" style="229" bestFit="1" customWidth="1"/>
    <col min="7" max="7" width="10.00390625" style="16" bestFit="1" customWidth="1"/>
    <col min="8" max="8" width="9.875" style="16" bestFit="1" customWidth="1"/>
    <col min="9" max="9" width="7.625" style="16" bestFit="1" customWidth="1"/>
    <col min="10" max="10" width="8.25390625" style="16" bestFit="1" customWidth="1"/>
    <col min="11" max="11" width="11.75390625" style="229" bestFit="1" customWidth="1"/>
    <col min="12" max="12" width="11.00390625" style="229" bestFit="1" customWidth="1"/>
    <col min="13" max="13" width="5.625" style="16" bestFit="1" customWidth="1"/>
    <col min="14" max="14" width="10.25390625" style="229" bestFit="1" customWidth="1"/>
    <col min="15" max="233" width="9.125" style="16" customWidth="1"/>
    <col min="234" max="234" width="27.25390625" style="16" bestFit="1" customWidth="1"/>
    <col min="235" max="235" width="13.375" style="16" customWidth="1"/>
    <col min="236" max="236" width="7.25390625" style="16" customWidth="1"/>
    <col min="237" max="237" width="9.625" style="16" bestFit="1" customWidth="1"/>
    <col min="238" max="238" width="7.75390625" style="16" bestFit="1" customWidth="1"/>
    <col min="239" max="239" width="6.625" style="16" bestFit="1" customWidth="1"/>
    <col min="240" max="240" width="7.625" style="16" bestFit="1" customWidth="1"/>
    <col min="241" max="241" width="10.00390625" style="16" bestFit="1" customWidth="1"/>
    <col min="242" max="242" width="9.875" style="16" bestFit="1" customWidth="1"/>
    <col min="243" max="243" width="7.625" style="16" bestFit="1" customWidth="1"/>
    <col min="244" max="244" width="8.25390625" style="16" bestFit="1" customWidth="1"/>
    <col min="245" max="245" width="7.625" style="16" bestFit="1" customWidth="1"/>
    <col min="246" max="246" width="7.00390625" style="16" bestFit="1" customWidth="1"/>
    <col min="247" max="247" width="6.25390625" style="16" bestFit="1" customWidth="1"/>
    <col min="248" max="248" width="6.625" style="16" bestFit="1" customWidth="1"/>
    <col min="249" max="249" width="9.25390625" style="16" bestFit="1" customWidth="1"/>
    <col min="250" max="250" width="5.875" style="16" customWidth="1"/>
    <col min="251" max="251" width="9.375" style="16" bestFit="1" customWidth="1"/>
    <col min="252" max="252" width="4.375" style="16" bestFit="1" customWidth="1"/>
    <col min="253" max="253" width="4.75390625" style="16" bestFit="1" customWidth="1"/>
    <col min="254" max="254" width="6.25390625" style="16" customWidth="1"/>
    <col min="255" max="255" width="4.375" style="16" bestFit="1" customWidth="1"/>
    <col min="256" max="16384" width="4.75390625" style="16" bestFit="1" customWidth="1"/>
  </cols>
  <sheetData>
    <row r="1" ht="15">
      <c r="A1" s="230" t="s">
        <v>268</v>
      </c>
    </row>
    <row r="2" ht="15">
      <c r="A2" s="230" t="s">
        <v>269</v>
      </c>
    </row>
    <row r="4" spans="2:13" ht="15">
      <c r="B4" s="230"/>
      <c r="C4" s="230"/>
      <c r="D4" s="230"/>
      <c r="E4" s="90"/>
      <c r="G4" s="230"/>
      <c r="H4" s="230"/>
      <c r="I4" s="230"/>
      <c r="J4" s="230"/>
      <c r="M4" s="230"/>
    </row>
    <row r="5" spans="2:14" ht="15">
      <c r="B5" s="62" t="s">
        <v>270</v>
      </c>
      <c r="C5" s="62" t="s">
        <v>271</v>
      </c>
      <c r="D5" s="62" t="s">
        <v>272</v>
      </c>
      <c r="E5" s="62" t="s">
        <v>273</v>
      </c>
      <c r="F5" s="62" t="s">
        <v>274</v>
      </c>
      <c r="G5" s="62" t="s">
        <v>275</v>
      </c>
      <c r="H5" s="62" t="s">
        <v>276</v>
      </c>
      <c r="I5" s="62" t="s">
        <v>277</v>
      </c>
      <c r="J5" s="62" t="s">
        <v>278</v>
      </c>
      <c r="K5" s="62" t="s">
        <v>279</v>
      </c>
      <c r="L5" s="62" t="s">
        <v>280</v>
      </c>
      <c r="M5" s="62" t="s">
        <v>281</v>
      </c>
      <c r="N5" s="62" t="s">
        <v>282</v>
      </c>
    </row>
    <row r="6" spans="1:14" ht="15">
      <c r="A6" s="230" t="s">
        <v>283</v>
      </c>
      <c r="B6" s="77"/>
      <c r="C6" s="62"/>
      <c r="D6" s="62"/>
      <c r="E6" s="62"/>
      <c r="F6" s="103"/>
      <c r="G6" s="17"/>
      <c r="H6" s="17"/>
      <c r="I6" s="17"/>
      <c r="J6" s="17"/>
      <c r="K6" s="103"/>
      <c r="L6" s="103"/>
      <c r="M6" s="17"/>
      <c r="N6" s="103"/>
    </row>
    <row r="7" spans="1:14" ht="15">
      <c r="A7" s="160" t="s">
        <v>65</v>
      </c>
      <c r="B7" s="73">
        <v>50962</v>
      </c>
      <c r="C7" s="102">
        <v>47.6414</v>
      </c>
      <c r="D7" s="102">
        <v>64.8954</v>
      </c>
      <c r="E7" s="102">
        <v>6.703</v>
      </c>
      <c r="F7" s="102">
        <v>0.9909</v>
      </c>
      <c r="G7" s="102">
        <v>0.03336</v>
      </c>
      <c r="H7" s="102">
        <v>19.9619</v>
      </c>
      <c r="I7" s="102">
        <v>13.8044</v>
      </c>
      <c r="J7" s="102">
        <v>1.00663</v>
      </c>
      <c r="K7" s="102">
        <v>1.04195</v>
      </c>
      <c r="L7" s="102">
        <v>1.03999</v>
      </c>
      <c r="M7" s="102">
        <v>38.0362</v>
      </c>
      <c r="N7" s="102">
        <v>6.1281</v>
      </c>
    </row>
    <row r="8" spans="1:14" ht="15">
      <c r="A8" s="160" t="s">
        <v>67</v>
      </c>
      <c r="B8" s="73">
        <v>1701</v>
      </c>
      <c r="C8" s="102">
        <v>45.7966</v>
      </c>
      <c r="D8" s="102">
        <v>64.1975</v>
      </c>
      <c r="E8" s="102">
        <v>7.231</v>
      </c>
      <c r="F8" s="102">
        <v>3.057</v>
      </c>
      <c r="G8" s="102">
        <v>0.05879</v>
      </c>
      <c r="H8" s="102">
        <v>19.1064</v>
      </c>
      <c r="I8" s="102">
        <v>13.0511</v>
      </c>
      <c r="J8" s="102">
        <v>0.94062</v>
      </c>
      <c r="K8" s="102">
        <v>0.94062</v>
      </c>
      <c r="L8" s="102">
        <v>1.35215</v>
      </c>
      <c r="M8" s="102">
        <v>42.6808</v>
      </c>
      <c r="N8" s="102">
        <v>6.7019</v>
      </c>
    </row>
    <row r="9" spans="1:14" ht="15">
      <c r="A9" s="160" t="s">
        <v>69</v>
      </c>
      <c r="B9" s="73">
        <v>3330</v>
      </c>
      <c r="C9" s="102">
        <v>43.1532</v>
      </c>
      <c r="D9" s="102">
        <v>75.5556</v>
      </c>
      <c r="E9" s="102">
        <v>6.4264</v>
      </c>
      <c r="F9" s="102">
        <v>4.7447</v>
      </c>
      <c r="G9" s="102">
        <v>0.15015</v>
      </c>
      <c r="H9" s="102">
        <v>14.6246</v>
      </c>
      <c r="I9" s="102">
        <v>19.6396</v>
      </c>
      <c r="J9" s="102">
        <v>0.9009</v>
      </c>
      <c r="K9" s="102">
        <v>0.81081</v>
      </c>
      <c r="L9" s="102">
        <v>0.63063</v>
      </c>
      <c r="M9" s="102">
        <v>53.9339</v>
      </c>
      <c r="N9" s="102">
        <v>4.6547</v>
      </c>
    </row>
    <row r="10" spans="1:14" ht="15">
      <c r="A10" s="230" t="s">
        <v>284</v>
      </c>
      <c r="B10" s="73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ht="15">
      <c r="A11" s="160" t="s">
        <v>65</v>
      </c>
      <c r="B11" s="73">
        <v>4711</v>
      </c>
      <c r="C11" s="102">
        <v>56.8457</v>
      </c>
      <c r="D11" s="102">
        <v>77.3509</v>
      </c>
      <c r="E11" s="102">
        <v>6.2832</v>
      </c>
      <c r="F11" s="102">
        <v>0.8703</v>
      </c>
      <c r="G11" s="102">
        <v>0.02123</v>
      </c>
      <c r="H11" s="102">
        <v>48.2276</v>
      </c>
      <c r="I11" s="102">
        <v>12.3753</v>
      </c>
      <c r="J11" s="102">
        <v>1.44343</v>
      </c>
      <c r="K11" s="102">
        <v>1.31607</v>
      </c>
      <c r="L11" s="102">
        <v>1.25239</v>
      </c>
      <c r="M11" s="102">
        <v>57.1641</v>
      </c>
      <c r="N11" s="102">
        <v>6.8775</v>
      </c>
    </row>
    <row r="12" spans="1:14" ht="15">
      <c r="A12" s="160" t="s">
        <v>67</v>
      </c>
      <c r="B12" s="73">
        <v>190</v>
      </c>
      <c r="C12" s="102">
        <v>47.8947</v>
      </c>
      <c r="D12" s="102">
        <v>78.4211</v>
      </c>
      <c r="E12" s="102">
        <v>4.2105</v>
      </c>
      <c r="F12" s="102">
        <v>1.5789</v>
      </c>
      <c r="G12" s="102">
        <v>0</v>
      </c>
      <c r="H12" s="102">
        <v>53.6842</v>
      </c>
      <c r="I12" s="102">
        <v>10</v>
      </c>
      <c r="J12" s="102">
        <v>0.52632</v>
      </c>
      <c r="K12" s="102">
        <v>1.05263</v>
      </c>
      <c r="L12" s="102">
        <v>0</v>
      </c>
      <c r="M12" s="102">
        <v>61.0526</v>
      </c>
      <c r="N12" s="102">
        <v>6.8421</v>
      </c>
    </row>
    <row r="13" spans="1:14" ht="15">
      <c r="A13" s="160" t="s">
        <v>69</v>
      </c>
      <c r="B13" s="73">
        <v>342</v>
      </c>
      <c r="C13" s="102">
        <v>52.3392</v>
      </c>
      <c r="D13" s="102">
        <v>83.3333</v>
      </c>
      <c r="E13" s="102">
        <v>4.6784</v>
      </c>
      <c r="F13" s="102">
        <v>2.3392</v>
      </c>
      <c r="G13" s="102">
        <v>0</v>
      </c>
      <c r="H13" s="102">
        <v>54.386</v>
      </c>
      <c r="I13" s="102">
        <v>14.0351</v>
      </c>
      <c r="J13" s="102">
        <v>0.5848</v>
      </c>
      <c r="K13" s="102">
        <v>1.46199</v>
      </c>
      <c r="L13" s="102">
        <v>1.75439</v>
      </c>
      <c r="M13" s="102">
        <v>66.9591</v>
      </c>
      <c r="N13" s="102">
        <v>4.0936</v>
      </c>
    </row>
    <row r="14" spans="1:14" ht="15">
      <c r="A14" s="230" t="s">
        <v>285</v>
      </c>
      <c r="B14" s="73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5">
      <c r="A15" s="160" t="s">
        <v>65</v>
      </c>
      <c r="B15" s="73">
        <v>46908</v>
      </c>
      <c r="C15" s="102">
        <v>42.2145</v>
      </c>
      <c r="D15" s="102">
        <v>57.5723</v>
      </c>
      <c r="E15" s="102">
        <v>4.204</v>
      </c>
      <c r="F15" s="102">
        <v>0.6076</v>
      </c>
      <c r="G15" s="102">
        <v>0.02985</v>
      </c>
      <c r="H15" s="102">
        <v>21.4761</v>
      </c>
      <c r="I15" s="102">
        <v>13.5009</v>
      </c>
      <c r="J15" s="102">
        <v>2.05295</v>
      </c>
      <c r="K15" s="102">
        <v>1.54771</v>
      </c>
      <c r="L15" s="102">
        <v>1.132</v>
      </c>
      <c r="M15" s="102">
        <v>38.7951</v>
      </c>
      <c r="N15" s="102">
        <v>4.7156</v>
      </c>
    </row>
    <row r="16" spans="1:14" ht="15">
      <c r="A16" s="160" t="s">
        <v>67</v>
      </c>
      <c r="B16" s="73">
        <v>1521</v>
      </c>
      <c r="C16" s="102">
        <v>40.8284</v>
      </c>
      <c r="D16" s="102">
        <v>55.5556</v>
      </c>
      <c r="E16" s="102">
        <v>3.4845</v>
      </c>
      <c r="F16" s="102">
        <v>1.8409</v>
      </c>
      <c r="G16" s="102">
        <v>0.06575</v>
      </c>
      <c r="H16" s="102">
        <v>24.3918</v>
      </c>
      <c r="I16" s="102">
        <v>8.7442</v>
      </c>
      <c r="J16" s="102">
        <v>3.5503</v>
      </c>
      <c r="K16" s="102">
        <v>2.16963</v>
      </c>
      <c r="L16" s="102">
        <v>1.18343</v>
      </c>
      <c r="M16" s="102">
        <v>46.8113</v>
      </c>
      <c r="N16" s="102">
        <v>4.2735</v>
      </c>
    </row>
    <row r="17" spans="1:14" ht="15">
      <c r="A17" s="160" t="s">
        <v>69</v>
      </c>
      <c r="B17" s="73">
        <v>4723</v>
      </c>
      <c r="C17" s="102">
        <v>41.8378</v>
      </c>
      <c r="D17" s="102">
        <v>64.9587</v>
      </c>
      <c r="E17" s="102">
        <v>2.4137</v>
      </c>
      <c r="F17" s="102">
        <v>2.2443</v>
      </c>
      <c r="G17" s="102">
        <v>0.10586</v>
      </c>
      <c r="H17" s="102">
        <v>16.9384</v>
      </c>
      <c r="I17" s="102">
        <v>13.6354</v>
      </c>
      <c r="J17" s="102">
        <v>2.5831</v>
      </c>
      <c r="K17" s="102">
        <v>1.54563</v>
      </c>
      <c r="L17" s="102">
        <v>0.97396</v>
      </c>
      <c r="M17" s="102">
        <v>54.2028</v>
      </c>
      <c r="N17" s="102">
        <v>2.1173</v>
      </c>
    </row>
    <row r="18" spans="1:14" ht="15">
      <c r="A18" s="230" t="s">
        <v>286</v>
      </c>
      <c r="B18" s="7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">
      <c r="A19" s="160" t="s">
        <v>65</v>
      </c>
      <c r="B19" s="73">
        <v>14320</v>
      </c>
      <c r="C19" s="102">
        <v>47.5838</v>
      </c>
      <c r="D19" s="102">
        <v>62.095</v>
      </c>
      <c r="E19" s="102">
        <v>4.3715</v>
      </c>
      <c r="F19" s="102">
        <v>0.7053</v>
      </c>
      <c r="G19" s="102">
        <v>0.00698</v>
      </c>
      <c r="H19" s="102">
        <v>24.9441</v>
      </c>
      <c r="I19" s="102">
        <v>13.9246</v>
      </c>
      <c r="J19" s="102">
        <v>1.3757</v>
      </c>
      <c r="K19" s="102">
        <v>1.06145</v>
      </c>
      <c r="L19" s="102">
        <v>3.69413</v>
      </c>
      <c r="M19" s="102">
        <v>42.4162</v>
      </c>
      <c r="N19" s="102">
        <v>5.0349</v>
      </c>
    </row>
    <row r="20" spans="1:14" ht="15">
      <c r="A20" s="160" t="s">
        <v>67</v>
      </c>
      <c r="B20" s="73">
        <v>535</v>
      </c>
      <c r="C20" s="102">
        <v>47.2897</v>
      </c>
      <c r="D20" s="102">
        <v>63.9252</v>
      </c>
      <c r="E20" s="102">
        <v>2.8037</v>
      </c>
      <c r="F20" s="102">
        <v>1.1215</v>
      </c>
      <c r="G20" s="102">
        <v>0</v>
      </c>
      <c r="H20" s="102">
        <v>26.729</v>
      </c>
      <c r="I20" s="102">
        <v>12.1495</v>
      </c>
      <c r="J20" s="102">
        <v>2.24299</v>
      </c>
      <c r="K20" s="102">
        <v>0.74766</v>
      </c>
      <c r="L20" s="102">
        <v>3.73832</v>
      </c>
      <c r="M20" s="102">
        <v>51.7757</v>
      </c>
      <c r="N20" s="102">
        <v>4.2991</v>
      </c>
    </row>
    <row r="21" spans="1:14" ht="15">
      <c r="A21" s="160" t="s">
        <v>69</v>
      </c>
      <c r="B21" s="73">
        <v>1351</v>
      </c>
      <c r="C21" s="102">
        <v>41.9689</v>
      </c>
      <c r="D21" s="102">
        <v>67.6536</v>
      </c>
      <c r="E21" s="102">
        <v>3.1828</v>
      </c>
      <c r="F21" s="102">
        <v>2.6647</v>
      </c>
      <c r="G21" s="102">
        <v>0.14804</v>
      </c>
      <c r="H21" s="102">
        <v>21.5396</v>
      </c>
      <c r="I21" s="102">
        <v>17.6166</v>
      </c>
      <c r="J21" s="102">
        <v>1.25833</v>
      </c>
      <c r="K21" s="102">
        <v>1.25833</v>
      </c>
      <c r="L21" s="102">
        <v>4.66321</v>
      </c>
      <c r="M21" s="102">
        <v>56.5507</v>
      </c>
      <c r="N21" s="102">
        <v>1.7765</v>
      </c>
    </row>
    <row r="22" spans="1:14" ht="15">
      <c r="A22" s="230" t="s">
        <v>287</v>
      </c>
      <c r="B22" s="73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ht="15">
      <c r="A23" s="160" t="s">
        <v>65</v>
      </c>
      <c r="B23" s="73">
        <v>17372</v>
      </c>
      <c r="C23" s="102">
        <v>38.326</v>
      </c>
      <c r="D23" s="102">
        <v>62.595</v>
      </c>
      <c r="E23" s="102">
        <v>15.3811</v>
      </c>
      <c r="F23" s="102">
        <v>0.8347</v>
      </c>
      <c r="G23" s="102">
        <v>0.03454</v>
      </c>
      <c r="H23" s="102">
        <v>16.7684</v>
      </c>
      <c r="I23" s="102">
        <v>41.682</v>
      </c>
      <c r="J23" s="102">
        <v>1.15703</v>
      </c>
      <c r="K23" s="102">
        <v>1.01888</v>
      </c>
      <c r="L23" s="102">
        <v>0.84619</v>
      </c>
      <c r="M23" s="102">
        <v>38.067</v>
      </c>
      <c r="N23" s="102">
        <v>18.8061</v>
      </c>
    </row>
    <row r="24" spans="1:14" ht="15">
      <c r="A24" s="160" t="s">
        <v>67</v>
      </c>
      <c r="B24" s="73">
        <v>614</v>
      </c>
      <c r="C24" s="102">
        <v>36.4821</v>
      </c>
      <c r="D24" s="102">
        <v>64.9837</v>
      </c>
      <c r="E24" s="102">
        <v>13.8436</v>
      </c>
      <c r="F24" s="102">
        <v>3.4202</v>
      </c>
      <c r="G24" s="102">
        <v>0</v>
      </c>
      <c r="H24" s="102">
        <v>19.3811</v>
      </c>
      <c r="I24" s="102">
        <v>46.7427</v>
      </c>
      <c r="J24" s="102">
        <v>1.4658</v>
      </c>
      <c r="K24" s="102">
        <v>1.4658</v>
      </c>
      <c r="L24" s="102">
        <v>0.4886</v>
      </c>
      <c r="M24" s="102">
        <v>47.2313</v>
      </c>
      <c r="N24" s="102">
        <v>19.8697</v>
      </c>
    </row>
    <row r="25" spans="1:14" ht="15">
      <c r="A25" s="160" t="s">
        <v>69</v>
      </c>
      <c r="B25" s="73">
        <v>2028</v>
      </c>
      <c r="C25" s="102">
        <v>42.8501</v>
      </c>
      <c r="D25" s="102">
        <v>75.7396</v>
      </c>
      <c r="E25" s="102">
        <v>14.7436</v>
      </c>
      <c r="F25" s="102">
        <v>3.3037</v>
      </c>
      <c r="G25" s="102">
        <v>0</v>
      </c>
      <c r="H25" s="102">
        <v>9.0237</v>
      </c>
      <c r="I25" s="102">
        <v>57.2485</v>
      </c>
      <c r="J25" s="102">
        <v>0.73964</v>
      </c>
      <c r="K25" s="102">
        <v>0.88757</v>
      </c>
      <c r="L25" s="102">
        <v>0.73964</v>
      </c>
      <c r="M25" s="102">
        <v>53.3531</v>
      </c>
      <c r="N25" s="102">
        <v>12.5247</v>
      </c>
    </row>
    <row r="26" spans="1:14" ht="15">
      <c r="A26" s="230" t="s">
        <v>288</v>
      </c>
      <c r="B26" s="7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">
      <c r="A27" s="160" t="s">
        <v>65</v>
      </c>
      <c r="B27" s="73">
        <v>687</v>
      </c>
      <c r="C27" s="102">
        <v>56.7686</v>
      </c>
      <c r="D27" s="102">
        <v>77.5837</v>
      </c>
      <c r="E27" s="102">
        <v>11.6448</v>
      </c>
      <c r="F27" s="102">
        <v>2.6201</v>
      </c>
      <c r="G27" s="102">
        <v>0</v>
      </c>
      <c r="H27" s="102">
        <v>31.0044</v>
      </c>
      <c r="I27" s="102">
        <v>19.0684</v>
      </c>
      <c r="J27" s="102">
        <v>1.01892</v>
      </c>
      <c r="K27" s="102">
        <v>1.60116</v>
      </c>
      <c r="L27" s="102">
        <v>0.58224</v>
      </c>
      <c r="M27" s="102">
        <v>46.7249</v>
      </c>
      <c r="N27" s="102">
        <v>16.5939</v>
      </c>
    </row>
    <row r="28" spans="1:14" ht="15">
      <c r="A28" s="160" t="s">
        <v>67</v>
      </c>
      <c r="B28" s="73">
        <v>32</v>
      </c>
      <c r="C28" s="102">
        <v>62.5</v>
      </c>
      <c r="D28" s="102">
        <v>68.75</v>
      </c>
      <c r="E28" s="102">
        <v>9.375</v>
      </c>
      <c r="F28" s="102">
        <v>3.125</v>
      </c>
      <c r="G28" s="102">
        <v>0</v>
      </c>
      <c r="H28" s="102">
        <v>25</v>
      </c>
      <c r="I28" s="102">
        <v>6.25</v>
      </c>
      <c r="J28" s="102">
        <v>0</v>
      </c>
      <c r="K28" s="102">
        <v>0</v>
      </c>
      <c r="L28" s="102">
        <v>0</v>
      </c>
      <c r="M28" s="102">
        <v>40.625</v>
      </c>
      <c r="N28" s="102">
        <v>18.75</v>
      </c>
    </row>
    <row r="29" spans="1:14" ht="15">
      <c r="A29" s="160" t="s">
        <v>69</v>
      </c>
      <c r="B29" s="73">
        <v>50</v>
      </c>
      <c r="C29" s="102">
        <v>56</v>
      </c>
      <c r="D29" s="102">
        <v>84</v>
      </c>
      <c r="E29" s="102">
        <v>20</v>
      </c>
      <c r="F29" s="102">
        <v>14</v>
      </c>
      <c r="G29" s="102">
        <v>0</v>
      </c>
      <c r="H29" s="102">
        <v>16</v>
      </c>
      <c r="I29" s="102">
        <v>34</v>
      </c>
      <c r="J29" s="102">
        <v>2</v>
      </c>
      <c r="K29" s="102">
        <v>2</v>
      </c>
      <c r="L29" s="102">
        <v>0</v>
      </c>
      <c r="M29" s="102">
        <v>56</v>
      </c>
      <c r="N29" s="102">
        <v>14</v>
      </c>
    </row>
    <row r="30" spans="1:14" ht="15" customHeight="1">
      <c r="A30" s="230" t="s">
        <v>289</v>
      </c>
      <c r="B30" s="7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">
      <c r="A31" s="160" t="s">
        <v>65</v>
      </c>
      <c r="B31" s="73">
        <v>3784</v>
      </c>
      <c r="C31" s="102">
        <v>57.8488</v>
      </c>
      <c r="D31" s="102">
        <v>78.6469</v>
      </c>
      <c r="E31" s="102">
        <v>4.4133</v>
      </c>
      <c r="F31" s="102">
        <v>0.8457</v>
      </c>
      <c r="G31" s="102">
        <v>0.07928</v>
      </c>
      <c r="H31" s="102">
        <v>84.3288</v>
      </c>
      <c r="I31" s="102">
        <v>9.8573</v>
      </c>
      <c r="J31" s="102">
        <v>1.9556</v>
      </c>
      <c r="K31" s="102">
        <v>0.81924</v>
      </c>
      <c r="L31" s="102">
        <v>0.73996</v>
      </c>
      <c r="M31" s="102">
        <v>64.0856</v>
      </c>
      <c r="N31" s="102">
        <v>5.6818</v>
      </c>
    </row>
    <row r="32" spans="1:14" ht="15">
      <c r="A32" s="160" t="s">
        <v>67</v>
      </c>
      <c r="B32" s="73">
        <v>188</v>
      </c>
      <c r="C32" s="102">
        <v>55.3191</v>
      </c>
      <c r="D32" s="102">
        <v>81.383</v>
      </c>
      <c r="E32" s="102">
        <v>4.2553</v>
      </c>
      <c r="F32" s="102">
        <v>2.6596</v>
      </c>
      <c r="G32" s="102">
        <v>0.53191</v>
      </c>
      <c r="H32" s="102">
        <v>84.5745</v>
      </c>
      <c r="I32" s="102">
        <v>7.9787</v>
      </c>
      <c r="J32" s="102">
        <v>0.53191</v>
      </c>
      <c r="K32" s="102">
        <v>0</v>
      </c>
      <c r="L32" s="102">
        <v>1.06383</v>
      </c>
      <c r="M32" s="102">
        <v>67.5532</v>
      </c>
      <c r="N32" s="102">
        <v>4.7872</v>
      </c>
    </row>
    <row r="33" spans="1:14" ht="15">
      <c r="A33" s="160" t="s">
        <v>69</v>
      </c>
      <c r="B33" s="73">
        <v>351</v>
      </c>
      <c r="C33" s="102">
        <v>48.7179</v>
      </c>
      <c r="D33" s="102">
        <v>77.4929</v>
      </c>
      <c r="E33" s="102">
        <v>3.7037</v>
      </c>
      <c r="F33" s="102">
        <v>1.7094</v>
      </c>
      <c r="G33" s="102">
        <v>0</v>
      </c>
      <c r="H33" s="102">
        <v>90.0285</v>
      </c>
      <c r="I33" s="102">
        <v>9.9715</v>
      </c>
      <c r="J33" s="102">
        <v>1.4245</v>
      </c>
      <c r="K33" s="102">
        <v>0.8547</v>
      </c>
      <c r="L33" s="102">
        <v>0.5698</v>
      </c>
      <c r="M33" s="102">
        <v>71.2251</v>
      </c>
      <c r="N33" s="102">
        <v>3.1339</v>
      </c>
    </row>
    <row r="34" spans="1:14" ht="15">
      <c r="A34" s="230" t="s">
        <v>290</v>
      </c>
      <c r="B34" s="73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">
      <c r="A35" s="160" t="s">
        <v>65</v>
      </c>
      <c r="B35" s="73">
        <v>673</v>
      </c>
      <c r="C35" s="102">
        <v>58.0981</v>
      </c>
      <c r="D35" s="102">
        <v>82.7637</v>
      </c>
      <c r="E35" s="102">
        <v>5.3492</v>
      </c>
      <c r="F35" s="102">
        <v>1.1887</v>
      </c>
      <c r="G35" s="102">
        <v>0</v>
      </c>
      <c r="H35" s="102">
        <v>35.9584</v>
      </c>
      <c r="I35" s="102">
        <v>11.2927</v>
      </c>
      <c r="J35" s="102">
        <v>0.74294</v>
      </c>
      <c r="K35" s="102">
        <v>0.59435</v>
      </c>
      <c r="L35" s="102">
        <v>1.78306</v>
      </c>
      <c r="M35" s="102">
        <v>69.9851</v>
      </c>
      <c r="N35" s="102">
        <v>17.8306</v>
      </c>
    </row>
    <row r="36" spans="1:14" ht="15">
      <c r="A36" s="160" t="s">
        <v>67</v>
      </c>
      <c r="B36" s="73">
        <v>48</v>
      </c>
      <c r="C36" s="102">
        <v>60.4167</v>
      </c>
      <c r="D36" s="102">
        <v>77.0833</v>
      </c>
      <c r="E36" s="102">
        <v>6.25</v>
      </c>
      <c r="F36" s="102">
        <v>0</v>
      </c>
      <c r="G36" s="102">
        <v>0</v>
      </c>
      <c r="H36" s="102">
        <v>29.1667</v>
      </c>
      <c r="I36" s="102">
        <v>10.4167</v>
      </c>
      <c r="J36" s="102">
        <v>2.08333</v>
      </c>
      <c r="K36" s="102">
        <v>2.08333</v>
      </c>
      <c r="L36" s="102">
        <v>0</v>
      </c>
      <c r="M36" s="102">
        <v>81.25</v>
      </c>
      <c r="N36" s="102">
        <v>29.1667</v>
      </c>
    </row>
    <row r="37" spans="1:14" ht="15">
      <c r="A37" s="160" t="s">
        <v>69</v>
      </c>
      <c r="B37" s="73">
        <v>69</v>
      </c>
      <c r="C37" s="102">
        <v>50.7246</v>
      </c>
      <c r="D37" s="102">
        <v>91.3043</v>
      </c>
      <c r="E37" s="102">
        <v>7.2464</v>
      </c>
      <c r="F37" s="102">
        <v>2.8986</v>
      </c>
      <c r="G37" s="102">
        <v>0</v>
      </c>
      <c r="H37" s="102">
        <v>44.9275</v>
      </c>
      <c r="I37" s="102">
        <v>18.8406</v>
      </c>
      <c r="J37" s="102">
        <v>1.44928</v>
      </c>
      <c r="K37" s="102">
        <v>0</v>
      </c>
      <c r="L37" s="102">
        <v>1.44928</v>
      </c>
      <c r="M37" s="102">
        <v>71.0145</v>
      </c>
      <c r="N37" s="102">
        <v>15.942</v>
      </c>
    </row>
    <row r="38" spans="2:14" ht="15">
      <c r="B38" s="73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2:14" ht="15">
      <c r="B39" s="73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2:14" ht="15">
      <c r="B40" s="73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2:14" ht="15">
      <c r="B41" s="73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3" spans="2:14" ht="15">
      <c r="B43" s="73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2:14" ht="15">
      <c r="B44" s="73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2:14" ht="15">
      <c r="B45" s="73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7" spans="2:14" ht="15">
      <c r="B47" s="73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6:11" ht="15">
      <c r="F48" s="230"/>
      <c r="G48" s="53"/>
      <c r="H48" s="53"/>
      <c r="I48" s="53"/>
      <c r="J48" s="53"/>
      <c r="K48" s="53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375" style="119" customWidth="1"/>
    <col min="2" max="3" width="6.25390625" style="148" customWidth="1"/>
    <col min="4" max="6" width="6.25390625" style="123" customWidth="1"/>
    <col min="7" max="8" width="6.25390625" style="148" customWidth="1"/>
    <col min="9" max="11" width="6.25390625" style="123" customWidth="1"/>
    <col min="12" max="13" width="6.25390625" style="148" customWidth="1"/>
    <col min="14" max="16" width="6.25390625" style="123" customWidth="1"/>
    <col min="17" max="18" width="6.25390625" style="148" customWidth="1"/>
    <col min="19" max="21" width="6.25390625" style="123" customWidth="1"/>
    <col min="22" max="22" width="6.375" style="120" bestFit="1" customWidth="1"/>
    <col min="23" max="255" width="9.125" style="120" customWidth="1"/>
    <col min="256" max="16384" width="27.25390625" style="120" bestFit="1" customWidth="1"/>
  </cols>
  <sheetData>
    <row r="1" spans="1:20" ht="15">
      <c r="A1" s="119" t="s">
        <v>291</v>
      </c>
      <c r="L1" s="162"/>
      <c r="M1" s="162"/>
      <c r="N1" s="136"/>
      <c r="O1" s="136"/>
      <c r="P1" s="136"/>
      <c r="Q1" s="162"/>
      <c r="R1" s="162"/>
      <c r="S1" s="136"/>
      <c r="T1" s="136"/>
    </row>
    <row r="2" spans="1:20" ht="15">
      <c r="A2" s="119" t="s">
        <v>292</v>
      </c>
      <c r="L2" s="162"/>
      <c r="M2" s="162"/>
      <c r="N2" s="136"/>
      <c r="O2" s="136"/>
      <c r="P2" s="136"/>
      <c r="Q2" s="162"/>
      <c r="R2" s="162"/>
      <c r="S2" s="136"/>
      <c r="T2" s="136"/>
    </row>
    <row r="3" spans="12:20" ht="15">
      <c r="L3" s="162"/>
      <c r="M3" s="162"/>
      <c r="N3" s="136"/>
      <c r="O3" s="136"/>
      <c r="P3" s="136"/>
      <c r="Q3" s="162"/>
      <c r="R3" s="162"/>
      <c r="S3" s="136"/>
      <c r="T3" s="136"/>
    </row>
    <row r="4" spans="1:20" ht="15">
      <c r="A4" s="163"/>
      <c r="B4" s="162"/>
      <c r="C4" s="162"/>
      <c r="D4" s="136"/>
      <c r="E4" s="136"/>
      <c r="F4" s="136"/>
      <c r="L4" s="162"/>
      <c r="M4" s="162"/>
      <c r="N4" s="136"/>
      <c r="O4" s="136"/>
      <c r="P4" s="136"/>
      <c r="Q4" s="162"/>
      <c r="R4" s="162"/>
      <c r="S4" s="136"/>
      <c r="T4" s="136"/>
    </row>
    <row r="5" spans="2:21" ht="15">
      <c r="B5" s="261" t="s">
        <v>73</v>
      </c>
      <c r="C5" s="261"/>
      <c r="D5" s="261"/>
      <c r="E5" s="261"/>
      <c r="F5" s="261"/>
      <c r="G5" s="261" t="s">
        <v>246</v>
      </c>
      <c r="H5" s="261"/>
      <c r="I5" s="261"/>
      <c r="J5" s="261"/>
      <c r="K5" s="261"/>
      <c r="L5" s="261" t="s">
        <v>247</v>
      </c>
      <c r="M5" s="261"/>
      <c r="N5" s="261"/>
      <c r="O5" s="261"/>
      <c r="P5" s="261"/>
      <c r="Q5" s="261" t="s">
        <v>69</v>
      </c>
      <c r="R5" s="261"/>
      <c r="S5" s="261"/>
      <c r="T5" s="261"/>
      <c r="U5" s="261"/>
    </row>
    <row r="6" spans="2:22" ht="15">
      <c r="B6" s="164" t="s">
        <v>293</v>
      </c>
      <c r="C6" s="164" t="s">
        <v>294</v>
      </c>
      <c r="D6" s="155" t="s">
        <v>295</v>
      </c>
      <c r="E6" s="155" t="s">
        <v>296</v>
      </c>
      <c r="F6" s="155" t="s">
        <v>297</v>
      </c>
      <c r="G6" s="164" t="s">
        <v>293</v>
      </c>
      <c r="H6" s="164" t="s">
        <v>294</v>
      </c>
      <c r="I6" s="155" t="s">
        <v>295</v>
      </c>
      <c r="J6" s="155" t="s">
        <v>296</v>
      </c>
      <c r="K6" s="155" t="s">
        <v>297</v>
      </c>
      <c r="L6" s="164" t="s">
        <v>293</v>
      </c>
      <c r="M6" s="164" t="s">
        <v>294</v>
      </c>
      <c r="N6" s="155" t="s">
        <v>295</v>
      </c>
      <c r="O6" s="155" t="s">
        <v>296</v>
      </c>
      <c r="P6" s="155" t="s">
        <v>297</v>
      </c>
      <c r="Q6" s="164" t="s">
        <v>293</v>
      </c>
      <c r="R6" s="164" t="s">
        <v>294</v>
      </c>
      <c r="S6" s="155" t="s">
        <v>295</v>
      </c>
      <c r="T6" s="155" t="s">
        <v>296</v>
      </c>
      <c r="U6" s="155" t="s">
        <v>297</v>
      </c>
      <c r="V6" s="156"/>
    </row>
    <row r="7" spans="1:22" ht="15">
      <c r="A7" s="123">
        <v>1980</v>
      </c>
      <c r="B7" s="235">
        <v>332.3</v>
      </c>
      <c r="C7" s="235">
        <v>319.3</v>
      </c>
      <c r="D7" s="235">
        <v>305</v>
      </c>
      <c r="E7" s="235">
        <v>293</v>
      </c>
      <c r="F7" s="235">
        <v>306.3</v>
      </c>
      <c r="G7" s="235">
        <v>280.5</v>
      </c>
      <c r="H7" s="235">
        <v>282.2</v>
      </c>
      <c r="I7" s="235">
        <v>287.1</v>
      </c>
      <c r="J7" s="235">
        <v>284.2</v>
      </c>
      <c r="K7" s="235">
        <v>301.3</v>
      </c>
      <c r="L7" s="235">
        <v>462.1</v>
      </c>
      <c r="M7" s="235">
        <v>380.6</v>
      </c>
      <c r="N7" s="235">
        <v>445.7</v>
      </c>
      <c r="O7" s="235">
        <v>439.3</v>
      </c>
      <c r="P7" s="235">
        <v>318.9</v>
      </c>
      <c r="Q7" s="235">
        <v>408.8</v>
      </c>
      <c r="R7" s="235">
        <v>190.3</v>
      </c>
      <c r="S7" s="235">
        <v>170.3</v>
      </c>
      <c r="T7" s="235">
        <v>201.9</v>
      </c>
      <c r="U7" s="235">
        <v>184.7</v>
      </c>
      <c r="V7" s="135"/>
    </row>
    <row r="8" spans="1:22" ht="15">
      <c r="A8" s="123">
        <v>1981</v>
      </c>
      <c r="B8" s="235">
        <v>323.7</v>
      </c>
      <c r="C8" s="235">
        <v>295.9</v>
      </c>
      <c r="D8" s="235">
        <v>277.6</v>
      </c>
      <c r="E8" s="235">
        <v>288.3</v>
      </c>
      <c r="F8" s="235">
        <v>292.5</v>
      </c>
      <c r="G8" s="235">
        <v>279</v>
      </c>
      <c r="H8" s="235">
        <v>272.4</v>
      </c>
      <c r="I8" s="235">
        <v>266.1</v>
      </c>
      <c r="J8" s="235">
        <v>288.1</v>
      </c>
      <c r="K8" s="235">
        <v>309</v>
      </c>
      <c r="L8" s="235">
        <v>380.4</v>
      </c>
      <c r="M8" s="235">
        <v>371.9</v>
      </c>
      <c r="N8" s="235">
        <v>356.4</v>
      </c>
      <c r="O8" s="235">
        <v>389.4</v>
      </c>
      <c r="P8" s="235">
        <v>308.5</v>
      </c>
      <c r="Q8" s="235">
        <v>367.9</v>
      </c>
      <c r="R8" s="235">
        <v>168</v>
      </c>
      <c r="S8" s="235">
        <v>157.1</v>
      </c>
      <c r="T8" s="235">
        <v>167.2</v>
      </c>
      <c r="U8" s="235">
        <v>207.5</v>
      </c>
      <c r="V8" s="135"/>
    </row>
    <row r="9" spans="1:22" ht="15">
      <c r="A9" s="123">
        <v>1982</v>
      </c>
      <c r="B9" s="235">
        <v>316.2</v>
      </c>
      <c r="C9" s="235">
        <v>296.8</v>
      </c>
      <c r="D9" s="235">
        <v>296.2</v>
      </c>
      <c r="E9" s="235">
        <v>294</v>
      </c>
      <c r="F9" s="235">
        <v>282.4</v>
      </c>
      <c r="G9" s="235">
        <v>281.3</v>
      </c>
      <c r="H9" s="235">
        <v>278.7</v>
      </c>
      <c r="I9" s="235">
        <v>296</v>
      </c>
      <c r="J9" s="235">
        <v>304.4</v>
      </c>
      <c r="K9" s="235">
        <v>298.8</v>
      </c>
      <c r="L9" s="235">
        <v>382.2</v>
      </c>
      <c r="M9" s="235">
        <v>371.1</v>
      </c>
      <c r="N9" s="235">
        <v>349.5</v>
      </c>
      <c r="O9" s="235">
        <v>399.7</v>
      </c>
      <c r="P9" s="235">
        <v>421.9</v>
      </c>
      <c r="Q9" s="235">
        <v>309.9</v>
      </c>
      <c r="R9" s="235">
        <v>155.7</v>
      </c>
      <c r="S9" s="235">
        <v>173.3</v>
      </c>
      <c r="T9" s="235">
        <v>181</v>
      </c>
      <c r="U9" s="235">
        <v>153.8</v>
      </c>
      <c r="V9" s="135"/>
    </row>
    <row r="10" spans="1:22" ht="15">
      <c r="A10" s="123">
        <v>1983</v>
      </c>
      <c r="B10" s="235">
        <v>326.6</v>
      </c>
      <c r="C10" s="235">
        <v>310.2</v>
      </c>
      <c r="D10" s="235">
        <v>313.4</v>
      </c>
      <c r="E10" s="235">
        <v>310.3</v>
      </c>
      <c r="F10" s="235">
        <v>298.1</v>
      </c>
      <c r="G10" s="235">
        <v>302.3</v>
      </c>
      <c r="H10" s="235">
        <v>297.8</v>
      </c>
      <c r="I10" s="235">
        <v>316.6</v>
      </c>
      <c r="J10" s="235">
        <v>328.8</v>
      </c>
      <c r="K10" s="235">
        <v>325.3</v>
      </c>
      <c r="L10" s="235">
        <v>366</v>
      </c>
      <c r="M10" s="235">
        <v>378</v>
      </c>
      <c r="N10" s="235">
        <v>376.4</v>
      </c>
      <c r="O10" s="235">
        <v>361.1</v>
      </c>
      <c r="P10" s="235">
        <v>420.4</v>
      </c>
      <c r="Q10" s="235">
        <v>285.1</v>
      </c>
      <c r="R10" s="235">
        <v>165.3</v>
      </c>
      <c r="S10" s="235">
        <v>166.1</v>
      </c>
      <c r="T10" s="235">
        <v>180.4</v>
      </c>
      <c r="U10" s="235">
        <v>153.1</v>
      </c>
      <c r="V10" s="135"/>
    </row>
    <row r="11" spans="1:22" ht="15">
      <c r="A11" s="123">
        <v>1984</v>
      </c>
      <c r="B11" s="235">
        <v>334.4</v>
      </c>
      <c r="C11" s="235">
        <v>307.7</v>
      </c>
      <c r="D11" s="235">
        <v>299.4</v>
      </c>
      <c r="E11" s="235">
        <v>296.8</v>
      </c>
      <c r="F11" s="235">
        <v>286</v>
      </c>
      <c r="G11" s="235">
        <v>312</v>
      </c>
      <c r="H11" s="235">
        <v>298</v>
      </c>
      <c r="I11" s="235">
        <v>313.3</v>
      </c>
      <c r="J11" s="235">
        <v>319.8</v>
      </c>
      <c r="K11" s="235">
        <v>311</v>
      </c>
      <c r="L11" s="235">
        <v>373.1</v>
      </c>
      <c r="M11" s="235">
        <v>406.3</v>
      </c>
      <c r="N11" s="235">
        <v>366.1</v>
      </c>
      <c r="O11" s="235">
        <v>408.6</v>
      </c>
      <c r="P11" s="235">
        <v>473.9</v>
      </c>
      <c r="Q11" s="235">
        <v>238.6</v>
      </c>
      <c r="R11" s="235">
        <v>128.8</v>
      </c>
      <c r="S11" s="235">
        <v>141</v>
      </c>
      <c r="T11" s="235">
        <v>146</v>
      </c>
      <c r="U11" s="235">
        <v>161.8</v>
      </c>
      <c r="V11" s="135"/>
    </row>
    <row r="12" spans="1:22" ht="15">
      <c r="A12" s="123">
        <v>1985</v>
      </c>
      <c r="B12" s="235">
        <v>326.6</v>
      </c>
      <c r="C12" s="235">
        <v>302.4</v>
      </c>
      <c r="D12" s="235">
        <v>297.7</v>
      </c>
      <c r="E12" s="235">
        <v>298.9</v>
      </c>
      <c r="F12" s="235">
        <v>284.4</v>
      </c>
      <c r="G12" s="235">
        <v>312.5</v>
      </c>
      <c r="H12" s="235">
        <v>300.9</v>
      </c>
      <c r="I12" s="235">
        <v>320.4</v>
      </c>
      <c r="J12" s="235">
        <v>325.9</v>
      </c>
      <c r="K12" s="235">
        <v>326.2</v>
      </c>
      <c r="L12" s="235">
        <v>364.6</v>
      </c>
      <c r="M12" s="235">
        <v>382.2</v>
      </c>
      <c r="N12" s="235">
        <v>391.1</v>
      </c>
      <c r="O12" s="235">
        <v>404.6</v>
      </c>
      <c r="P12" s="235">
        <v>388.8</v>
      </c>
      <c r="Q12" s="235">
        <v>208.1</v>
      </c>
      <c r="R12" s="235">
        <v>109.8</v>
      </c>
      <c r="S12" s="235">
        <v>129.9</v>
      </c>
      <c r="T12" s="235">
        <v>138.4</v>
      </c>
      <c r="U12" s="235">
        <v>151.3</v>
      </c>
      <c r="V12" s="135"/>
    </row>
    <row r="13" spans="1:22" ht="15">
      <c r="A13" s="123">
        <v>1986</v>
      </c>
      <c r="B13" s="235">
        <v>318.8</v>
      </c>
      <c r="C13" s="235">
        <v>301</v>
      </c>
      <c r="D13" s="235">
        <v>295.6</v>
      </c>
      <c r="E13" s="235">
        <v>290.1</v>
      </c>
      <c r="F13" s="235">
        <v>264</v>
      </c>
      <c r="G13" s="235">
        <v>307.9</v>
      </c>
      <c r="H13" s="235">
        <v>299.4</v>
      </c>
      <c r="I13" s="235">
        <v>315.6</v>
      </c>
      <c r="J13" s="235">
        <v>327.9</v>
      </c>
      <c r="K13" s="235">
        <v>309.2</v>
      </c>
      <c r="L13" s="235">
        <v>363.4</v>
      </c>
      <c r="M13" s="235">
        <v>415.3</v>
      </c>
      <c r="N13" s="235">
        <v>386.8</v>
      </c>
      <c r="O13" s="235">
        <v>386</v>
      </c>
      <c r="P13" s="235">
        <v>364.9</v>
      </c>
      <c r="Q13" s="235">
        <v>213.4</v>
      </c>
      <c r="R13" s="235">
        <v>108</v>
      </c>
      <c r="S13" s="235">
        <v>111.7</v>
      </c>
      <c r="T13" s="235">
        <v>141.2</v>
      </c>
      <c r="U13" s="235">
        <v>150.5</v>
      </c>
      <c r="V13" s="135"/>
    </row>
    <row r="14" spans="1:22" ht="15">
      <c r="A14" s="123">
        <v>1987</v>
      </c>
      <c r="B14" s="235">
        <v>321</v>
      </c>
      <c r="C14" s="235">
        <v>301.3</v>
      </c>
      <c r="D14" s="235">
        <v>290.9</v>
      </c>
      <c r="E14" s="235">
        <v>273.2</v>
      </c>
      <c r="F14" s="235">
        <v>276.5</v>
      </c>
      <c r="G14" s="235">
        <v>310.7</v>
      </c>
      <c r="H14" s="235">
        <v>306.2</v>
      </c>
      <c r="I14" s="235">
        <v>306.4</v>
      </c>
      <c r="J14" s="235">
        <v>312.4</v>
      </c>
      <c r="K14" s="235">
        <v>325.6</v>
      </c>
      <c r="L14" s="235">
        <v>369.6</v>
      </c>
      <c r="M14" s="235">
        <v>384.6</v>
      </c>
      <c r="N14" s="235">
        <v>405.7</v>
      </c>
      <c r="O14" s="235">
        <v>337.6</v>
      </c>
      <c r="P14" s="235">
        <v>396</v>
      </c>
      <c r="Q14" s="235">
        <v>201.3</v>
      </c>
      <c r="R14" s="235">
        <v>118.8</v>
      </c>
      <c r="S14" s="235">
        <v>102.4</v>
      </c>
      <c r="T14" s="235">
        <v>128.7</v>
      </c>
      <c r="U14" s="235">
        <v>134.7</v>
      </c>
      <c r="V14" s="165"/>
    </row>
    <row r="15" spans="1:21" ht="15">
      <c r="A15" s="123">
        <v>1988</v>
      </c>
      <c r="B15" s="235">
        <v>310.1</v>
      </c>
      <c r="C15" s="235">
        <v>284.7</v>
      </c>
      <c r="D15" s="235">
        <v>272.9</v>
      </c>
      <c r="E15" s="235">
        <v>272.8</v>
      </c>
      <c r="F15" s="235">
        <v>287.1</v>
      </c>
      <c r="G15" s="235">
        <v>305.4</v>
      </c>
      <c r="H15" s="235">
        <v>288.8</v>
      </c>
      <c r="I15" s="235">
        <v>289.7</v>
      </c>
      <c r="J15" s="235">
        <v>305.9</v>
      </c>
      <c r="K15" s="235">
        <v>338.1</v>
      </c>
      <c r="L15" s="235">
        <v>329.5</v>
      </c>
      <c r="M15" s="235">
        <v>361.9</v>
      </c>
      <c r="N15" s="235">
        <v>402.2</v>
      </c>
      <c r="O15" s="235">
        <v>405.1</v>
      </c>
      <c r="P15" s="235">
        <v>416.3</v>
      </c>
      <c r="Q15" s="235">
        <v>202.1</v>
      </c>
      <c r="R15" s="235">
        <v>98.5</v>
      </c>
      <c r="S15" s="235">
        <v>100.3</v>
      </c>
      <c r="T15" s="235">
        <v>117.9</v>
      </c>
      <c r="U15" s="235">
        <v>141.1</v>
      </c>
    </row>
    <row r="16" spans="1:21" ht="15">
      <c r="A16" s="123">
        <v>1989</v>
      </c>
      <c r="B16" s="235">
        <v>304.7</v>
      </c>
      <c r="C16" s="235">
        <v>270.3</v>
      </c>
      <c r="D16" s="235">
        <v>270.2</v>
      </c>
      <c r="E16" s="235">
        <v>274.7</v>
      </c>
      <c r="F16" s="235">
        <v>271.1</v>
      </c>
      <c r="G16" s="235">
        <v>303.1</v>
      </c>
      <c r="H16" s="235">
        <v>272.3</v>
      </c>
      <c r="I16" s="235">
        <v>289.6</v>
      </c>
      <c r="J16" s="235">
        <v>308.5</v>
      </c>
      <c r="K16" s="235">
        <v>320.1</v>
      </c>
      <c r="L16" s="235">
        <v>314.5</v>
      </c>
      <c r="M16" s="235">
        <v>361.7</v>
      </c>
      <c r="N16" s="235">
        <v>360.1</v>
      </c>
      <c r="O16" s="235">
        <v>388.8</v>
      </c>
      <c r="P16" s="235">
        <v>386.7</v>
      </c>
      <c r="Q16" s="235">
        <v>178.2</v>
      </c>
      <c r="R16" s="235">
        <v>91.9</v>
      </c>
      <c r="S16" s="235">
        <v>88</v>
      </c>
      <c r="T16" s="235">
        <v>108.5</v>
      </c>
      <c r="U16" s="235">
        <v>112.3</v>
      </c>
    </row>
    <row r="17" spans="1:21" ht="12" customHeight="1">
      <c r="A17" s="123">
        <v>1990</v>
      </c>
      <c r="B17" s="235">
        <v>285.2</v>
      </c>
      <c r="C17" s="235">
        <v>275.4</v>
      </c>
      <c r="D17" s="235">
        <v>272.8</v>
      </c>
      <c r="E17" s="235">
        <v>277.2</v>
      </c>
      <c r="F17" s="235">
        <v>270.7</v>
      </c>
      <c r="G17" s="235">
        <v>286.9</v>
      </c>
      <c r="H17" s="235">
        <v>279.6</v>
      </c>
      <c r="I17" s="235">
        <v>291.4</v>
      </c>
      <c r="J17" s="235">
        <v>305.1</v>
      </c>
      <c r="K17" s="235">
        <v>319.7</v>
      </c>
      <c r="L17" s="235">
        <v>288.7</v>
      </c>
      <c r="M17" s="235">
        <v>360.1</v>
      </c>
      <c r="N17" s="235">
        <v>368.1</v>
      </c>
      <c r="O17" s="235">
        <v>421.3</v>
      </c>
      <c r="P17" s="235">
        <v>406.9</v>
      </c>
      <c r="Q17" s="235">
        <v>181.7</v>
      </c>
      <c r="R17" s="235">
        <v>75.5</v>
      </c>
      <c r="S17" s="235">
        <v>89.2</v>
      </c>
      <c r="T17" s="235">
        <v>91.2</v>
      </c>
      <c r="U17" s="235">
        <v>119.3</v>
      </c>
    </row>
    <row r="18" spans="1:21" ht="15">
      <c r="A18" s="123">
        <v>1991</v>
      </c>
      <c r="B18" s="235">
        <v>283.4</v>
      </c>
      <c r="C18" s="235">
        <v>272.3</v>
      </c>
      <c r="D18" s="235">
        <v>269.7</v>
      </c>
      <c r="E18" s="235">
        <v>275.1</v>
      </c>
      <c r="F18" s="235">
        <v>268.7</v>
      </c>
      <c r="G18" s="235">
        <v>287.2</v>
      </c>
      <c r="H18" s="235">
        <v>276.7</v>
      </c>
      <c r="I18" s="235">
        <v>283.5</v>
      </c>
      <c r="J18" s="235">
        <v>304.1</v>
      </c>
      <c r="K18" s="235">
        <v>310.2</v>
      </c>
      <c r="L18" s="235">
        <v>273</v>
      </c>
      <c r="M18" s="235">
        <v>335.1</v>
      </c>
      <c r="N18" s="235">
        <v>377.9</v>
      </c>
      <c r="O18" s="235">
        <v>408.5</v>
      </c>
      <c r="P18" s="235">
        <v>418.9</v>
      </c>
      <c r="Q18" s="235">
        <v>131.3</v>
      </c>
      <c r="R18" s="235">
        <v>69</v>
      </c>
      <c r="S18" s="235">
        <v>84.2</v>
      </c>
      <c r="T18" s="235">
        <v>94.8</v>
      </c>
      <c r="U18" s="235">
        <v>124.1</v>
      </c>
    </row>
    <row r="19" spans="1:22" ht="15">
      <c r="A19" s="123">
        <v>1992</v>
      </c>
      <c r="B19" s="235">
        <v>278.1</v>
      </c>
      <c r="C19" s="235">
        <v>263.4</v>
      </c>
      <c r="D19" s="235">
        <v>272.6</v>
      </c>
      <c r="E19" s="235">
        <v>276.4</v>
      </c>
      <c r="F19" s="235">
        <v>269.3</v>
      </c>
      <c r="G19" s="235">
        <v>282.4</v>
      </c>
      <c r="H19" s="235">
        <v>267.1</v>
      </c>
      <c r="I19" s="235">
        <v>288.4</v>
      </c>
      <c r="J19" s="235">
        <v>304.6</v>
      </c>
      <c r="K19" s="235">
        <v>314.1</v>
      </c>
      <c r="L19" s="235">
        <v>271.5</v>
      </c>
      <c r="M19" s="235">
        <v>331</v>
      </c>
      <c r="N19" s="235">
        <v>374.5</v>
      </c>
      <c r="O19" s="235">
        <v>412.7</v>
      </c>
      <c r="P19" s="235">
        <v>400.1</v>
      </c>
      <c r="Q19" s="235">
        <v>142</v>
      </c>
      <c r="R19" s="235">
        <v>74.6</v>
      </c>
      <c r="S19" s="235">
        <v>80.4</v>
      </c>
      <c r="T19" s="235">
        <v>94.2</v>
      </c>
      <c r="U19" s="235">
        <v>123.3</v>
      </c>
      <c r="V19" s="135"/>
    </row>
    <row r="20" spans="1:22" ht="15">
      <c r="A20" s="123">
        <v>1993</v>
      </c>
      <c r="B20" s="235">
        <v>265.7</v>
      </c>
      <c r="C20" s="235">
        <v>252.7</v>
      </c>
      <c r="D20" s="235">
        <v>263.5</v>
      </c>
      <c r="E20" s="235">
        <v>269.2</v>
      </c>
      <c r="F20" s="235">
        <v>272.2</v>
      </c>
      <c r="G20" s="235">
        <v>269.1</v>
      </c>
      <c r="H20" s="235">
        <v>258.4</v>
      </c>
      <c r="I20" s="235">
        <v>275.8</v>
      </c>
      <c r="J20" s="235">
        <v>300.4</v>
      </c>
      <c r="K20" s="235">
        <v>321.4</v>
      </c>
      <c r="L20" s="235">
        <v>257.6</v>
      </c>
      <c r="M20" s="235">
        <v>305.7</v>
      </c>
      <c r="N20" s="235">
        <v>369.2</v>
      </c>
      <c r="O20" s="235">
        <v>369.3</v>
      </c>
      <c r="P20" s="235">
        <v>366.7</v>
      </c>
      <c r="Q20" s="235">
        <v>132.3</v>
      </c>
      <c r="R20" s="235">
        <v>68.8</v>
      </c>
      <c r="S20" s="235">
        <v>86.5</v>
      </c>
      <c r="T20" s="235">
        <v>102.2</v>
      </c>
      <c r="U20" s="235">
        <v>102.5</v>
      </c>
      <c r="V20" s="135"/>
    </row>
    <row r="21" spans="1:22" ht="15">
      <c r="A21" s="123">
        <v>1994</v>
      </c>
      <c r="B21" s="235">
        <v>260.1</v>
      </c>
      <c r="C21" s="235">
        <v>247.5</v>
      </c>
      <c r="D21" s="235">
        <v>257.4</v>
      </c>
      <c r="E21" s="235">
        <v>260.5</v>
      </c>
      <c r="F21" s="235">
        <v>266.8</v>
      </c>
      <c r="G21" s="235">
        <v>264.3</v>
      </c>
      <c r="H21" s="235">
        <v>250.8</v>
      </c>
      <c r="I21" s="235">
        <v>269.8</v>
      </c>
      <c r="J21" s="235">
        <v>289.6</v>
      </c>
      <c r="K21" s="235">
        <v>316.2</v>
      </c>
      <c r="L21" s="235">
        <v>255.5</v>
      </c>
      <c r="M21" s="235">
        <v>312.1</v>
      </c>
      <c r="N21" s="235">
        <v>363.2</v>
      </c>
      <c r="O21" s="235">
        <v>370.1</v>
      </c>
      <c r="P21" s="235">
        <v>377</v>
      </c>
      <c r="Q21" s="235">
        <v>120.8</v>
      </c>
      <c r="R21" s="235">
        <v>71.5</v>
      </c>
      <c r="S21" s="235">
        <v>73.5</v>
      </c>
      <c r="T21" s="235">
        <v>97.5</v>
      </c>
      <c r="U21" s="235">
        <v>94.7</v>
      </c>
      <c r="V21" s="135"/>
    </row>
    <row r="22" spans="1:22" ht="15">
      <c r="A22" s="123">
        <v>1995</v>
      </c>
      <c r="B22" s="235">
        <v>258.2</v>
      </c>
      <c r="C22" s="235">
        <v>246</v>
      </c>
      <c r="D22" s="235">
        <v>251.6</v>
      </c>
      <c r="E22" s="235">
        <v>254.6</v>
      </c>
      <c r="F22" s="235">
        <v>261.8</v>
      </c>
      <c r="G22" s="235">
        <v>264.6</v>
      </c>
      <c r="H22" s="235">
        <v>251.6</v>
      </c>
      <c r="I22" s="235">
        <v>267.8</v>
      </c>
      <c r="J22" s="235">
        <v>280.1</v>
      </c>
      <c r="K22" s="235">
        <v>308</v>
      </c>
      <c r="L22" s="235">
        <v>244.7</v>
      </c>
      <c r="M22" s="235">
        <v>303.9</v>
      </c>
      <c r="N22" s="235">
        <v>330.2</v>
      </c>
      <c r="O22" s="235">
        <v>390.4</v>
      </c>
      <c r="P22" s="235">
        <v>362.7</v>
      </c>
      <c r="Q22" s="235">
        <v>117.2</v>
      </c>
      <c r="R22" s="235">
        <v>57.4</v>
      </c>
      <c r="S22" s="235">
        <v>68.9</v>
      </c>
      <c r="T22" s="235">
        <v>86.5</v>
      </c>
      <c r="U22" s="235">
        <v>95.3</v>
      </c>
      <c r="V22" s="135"/>
    </row>
    <row r="23" spans="1:22" ht="15">
      <c r="A23" s="123">
        <v>1996</v>
      </c>
      <c r="B23" s="235">
        <v>257.2</v>
      </c>
      <c r="C23" s="235">
        <v>236.2</v>
      </c>
      <c r="D23" s="235">
        <v>250.4</v>
      </c>
      <c r="E23" s="235">
        <v>264.3</v>
      </c>
      <c r="F23" s="235">
        <v>258.6</v>
      </c>
      <c r="G23" s="235">
        <v>264.7</v>
      </c>
      <c r="H23" s="235">
        <v>241.7</v>
      </c>
      <c r="I23" s="235">
        <v>268.1</v>
      </c>
      <c r="J23" s="235">
        <v>299.2</v>
      </c>
      <c r="K23" s="235">
        <v>302.6</v>
      </c>
      <c r="L23" s="235">
        <v>241.3</v>
      </c>
      <c r="M23" s="235">
        <v>296.7</v>
      </c>
      <c r="N23" s="235">
        <v>320.3</v>
      </c>
      <c r="O23" s="235">
        <v>336.4</v>
      </c>
      <c r="P23" s="235">
        <v>380</v>
      </c>
      <c r="Q23" s="235">
        <v>105.5</v>
      </c>
      <c r="R23" s="235">
        <v>62.9</v>
      </c>
      <c r="S23" s="235">
        <v>65.8</v>
      </c>
      <c r="T23" s="235">
        <v>76.6</v>
      </c>
      <c r="U23" s="235">
        <v>95.6</v>
      </c>
      <c r="V23" s="135"/>
    </row>
    <row r="24" spans="1:22" ht="15">
      <c r="A24" s="123">
        <v>1997</v>
      </c>
      <c r="B24" s="235">
        <v>252.4</v>
      </c>
      <c r="C24" s="235">
        <v>240</v>
      </c>
      <c r="D24" s="235">
        <v>241</v>
      </c>
      <c r="E24" s="235">
        <v>248</v>
      </c>
      <c r="F24" s="235">
        <v>256.5</v>
      </c>
      <c r="G24" s="235">
        <v>259.7</v>
      </c>
      <c r="H24" s="235">
        <v>248.7</v>
      </c>
      <c r="I24" s="235">
        <v>257.7</v>
      </c>
      <c r="J24" s="235">
        <v>278.5</v>
      </c>
      <c r="K24" s="235">
        <v>306.4</v>
      </c>
      <c r="L24" s="235">
        <v>236.4</v>
      </c>
      <c r="M24" s="235">
        <v>300.3</v>
      </c>
      <c r="N24" s="235">
        <v>322.9</v>
      </c>
      <c r="O24" s="235">
        <v>351.2</v>
      </c>
      <c r="P24" s="235">
        <v>360</v>
      </c>
      <c r="Q24" s="235">
        <v>110.6</v>
      </c>
      <c r="R24" s="235">
        <v>51</v>
      </c>
      <c r="S24" s="235">
        <v>66.1</v>
      </c>
      <c r="T24" s="235">
        <v>74.7</v>
      </c>
      <c r="U24" s="235">
        <v>96.2</v>
      </c>
      <c r="V24" s="135"/>
    </row>
    <row r="25" spans="1:22" ht="15">
      <c r="A25" s="123">
        <v>1998</v>
      </c>
      <c r="B25" s="235">
        <v>258.3</v>
      </c>
      <c r="C25" s="235">
        <v>232.8</v>
      </c>
      <c r="D25" s="235">
        <v>236.2</v>
      </c>
      <c r="E25" s="235">
        <v>246.6</v>
      </c>
      <c r="F25" s="235">
        <v>247.8</v>
      </c>
      <c r="G25" s="235">
        <v>267.6</v>
      </c>
      <c r="H25" s="235">
        <v>241.7</v>
      </c>
      <c r="I25" s="235">
        <v>254.7</v>
      </c>
      <c r="J25" s="235">
        <v>275.1</v>
      </c>
      <c r="K25" s="235">
        <v>299.3</v>
      </c>
      <c r="L25" s="235">
        <v>232.2</v>
      </c>
      <c r="M25" s="235">
        <v>284.5</v>
      </c>
      <c r="N25" s="235">
        <v>302.4</v>
      </c>
      <c r="O25" s="235">
        <v>342</v>
      </c>
      <c r="P25" s="235">
        <v>305.4</v>
      </c>
      <c r="Q25" s="235">
        <v>93.3</v>
      </c>
      <c r="R25" s="235">
        <v>53.4</v>
      </c>
      <c r="S25" s="235">
        <v>61.6</v>
      </c>
      <c r="T25" s="235">
        <v>72.1</v>
      </c>
      <c r="U25" s="235">
        <v>79</v>
      </c>
      <c r="V25" s="135"/>
    </row>
    <row r="26" spans="1:22" ht="15">
      <c r="A26" s="123">
        <v>1999</v>
      </c>
      <c r="B26" s="235">
        <v>256.6</v>
      </c>
      <c r="C26" s="235">
        <v>229.3</v>
      </c>
      <c r="D26" s="235">
        <v>234.6</v>
      </c>
      <c r="E26" s="235">
        <v>236</v>
      </c>
      <c r="F26" s="235">
        <v>247.3</v>
      </c>
      <c r="G26" s="235">
        <v>266</v>
      </c>
      <c r="H26" s="235">
        <v>239.2</v>
      </c>
      <c r="I26" s="235">
        <v>252</v>
      </c>
      <c r="J26" s="235">
        <v>265.6</v>
      </c>
      <c r="K26" s="235">
        <v>293.1</v>
      </c>
      <c r="L26" s="235">
        <v>224.4</v>
      </c>
      <c r="M26" s="235">
        <v>274.9</v>
      </c>
      <c r="N26" s="235">
        <v>301.8</v>
      </c>
      <c r="O26" s="235">
        <v>318.1</v>
      </c>
      <c r="P26" s="235">
        <v>348.5</v>
      </c>
      <c r="Q26" s="235">
        <v>96.3</v>
      </c>
      <c r="R26" s="235">
        <v>48.3</v>
      </c>
      <c r="S26" s="235">
        <v>64.7</v>
      </c>
      <c r="T26" s="235">
        <v>72.4</v>
      </c>
      <c r="U26" s="235">
        <v>78</v>
      </c>
      <c r="V26" s="135"/>
    </row>
    <row r="27" spans="1:22" ht="15">
      <c r="A27" s="123">
        <v>2000</v>
      </c>
      <c r="B27" s="235">
        <v>255.1</v>
      </c>
      <c r="C27" s="235">
        <v>221.4</v>
      </c>
      <c r="D27" s="235">
        <v>225.6</v>
      </c>
      <c r="E27" s="235">
        <v>236.4</v>
      </c>
      <c r="F27" s="235">
        <v>235.6</v>
      </c>
      <c r="G27" s="235">
        <v>266.1</v>
      </c>
      <c r="H27" s="235">
        <v>232.1</v>
      </c>
      <c r="I27" s="235">
        <v>243.8</v>
      </c>
      <c r="J27" s="235">
        <v>268.6</v>
      </c>
      <c r="K27" s="235">
        <v>278.9</v>
      </c>
      <c r="L27" s="235">
        <v>218.6</v>
      </c>
      <c r="M27" s="235">
        <v>260.6</v>
      </c>
      <c r="N27" s="235">
        <v>297.3</v>
      </c>
      <c r="O27" s="235">
        <v>311.2</v>
      </c>
      <c r="P27" s="235">
        <v>357.2</v>
      </c>
      <c r="Q27" s="235">
        <v>97.7</v>
      </c>
      <c r="R27" s="235">
        <v>55.3</v>
      </c>
      <c r="S27" s="235">
        <v>52.1</v>
      </c>
      <c r="T27" s="235">
        <v>71.4</v>
      </c>
      <c r="U27" s="235">
        <v>81.3</v>
      </c>
      <c r="V27" s="135"/>
    </row>
    <row r="28" spans="1:21" ht="15">
      <c r="A28" s="123">
        <v>2001</v>
      </c>
      <c r="B28" s="235">
        <v>251.7</v>
      </c>
      <c r="C28" s="235">
        <v>214</v>
      </c>
      <c r="D28" s="235">
        <v>220.4</v>
      </c>
      <c r="E28" s="235">
        <v>228.2</v>
      </c>
      <c r="F28" s="235">
        <v>230.7</v>
      </c>
      <c r="G28" s="235">
        <v>264.3</v>
      </c>
      <c r="H28" s="235">
        <v>224.8</v>
      </c>
      <c r="I28" s="235">
        <v>237.9</v>
      </c>
      <c r="J28" s="235">
        <v>257.9</v>
      </c>
      <c r="K28" s="235">
        <v>275.4</v>
      </c>
      <c r="L28" s="235">
        <v>199.9</v>
      </c>
      <c r="M28" s="235">
        <v>249.9</v>
      </c>
      <c r="N28" s="235">
        <v>281.5</v>
      </c>
      <c r="O28" s="235">
        <v>305.5</v>
      </c>
      <c r="P28" s="235">
        <v>313</v>
      </c>
      <c r="Q28" s="235">
        <v>86.1</v>
      </c>
      <c r="R28" s="235">
        <v>57.5</v>
      </c>
      <c r="S28" s="235">
        <v>56.7</v>
      </c>
      <c r="T28" s="235">
        <v>66.2</v>
      </c>
      <c r="U28" s="235">
        <v>78.9</v>
      </c>
    </row>
    <row r="29" spans="1:21" ht="15">
      <c r="A29" s="123">
        <v>2002</v>
      </c>
      <c r="B29" s="235">
        <v>250.5</v>
      </c>
      <c r="C29" s="235">
        <v>212.6</v>
      </c>
      <c r="D29" s="235">
        <v>214.2</v>
      </c>
      <c r="E29" s="235">
        <v>218.3</v>
      </c>
      <c r="F29" s="235">
        <v>218.6</v>
      </c>
      <c r="G29" s="235">
        <v>264</v>
      </c>
      <c r="H29" s="235">
        <v>225.1</v>
      </c>
      <c r="I29" s="235">
        <v>234.1</v>
      </c>
      <c r="J29" s="235">
        <v>247.3</v>
      </c>
      <c r="K29" s="235">
        <v>260.5</v>
      </c>
      <c r="L29" s="235">
        <v>194.4</v>
      </c>
      <c r="M29" s="235">
        <v>234.6</v>
      </c>
      <c r="N29" s="235">
        <v>256.1</v>
      </c>
      <c r="O29" s="235">
        <v>304.4</v>
      </c>
      <c r="P29" s="235">
        <v>296.1</v>
      </c>
      <c r="Q29" s="235">
        <v>82.2</v>
      </c>
      <c r="R29" s="235">
        <v>53.1</v>
      </c>
      <c r="S29" s="235">
        <v>52.1</v>
      </c>
      <c r="T29" s="235">
        <v>59.9</v>
      </c>
      <c r="U29" s="235">
        <v>69.8</v>
      </c>
    </row>
    <row r="30" spans="1:21" ht="15">
      <c r="A30" s="119" t="s">
        <v>298</v>
      </c>
      <c r="B30" s="235">
        <v>247.3</v>
      </c>
      <c r="C30" s="235">
        <v>208.1</v>
      </c>
      <c r="D30" s="235">
        <v>212.3</v>
      </c>
      <c r="E30" s="235">
        <v>210.6</v>
      </c>
      <c r="F30" s="235">
        <v>211</v>
      </c>
      <c r="G30" s="235">
        <v>261.2</v>
      </c>
      <c r="H30" s="235">
        <v>220.8</v>
      </c>
      <c r="I30" s="235">
        <v>233.1</v>
      </c>
      <c r="J30" s="235">
        <v>239.9</v>
      </c>
      <c r="K30" s="235">
        <v>253.7</v>
      </c>
      <c r="L30" s="235">
        <v>185.4</v>
      </c>
      <c r="M30" s="235">
        <v>229.2</v>
      </c>
      <c r="N30" s="235">
        <v>264.3</v>
      </c>
      <c r="O30" s="235">
        <v>266.5</v>
      </c>
      <c r="P30" s="235">
        <v>266.4</v>
      </c>
      <c r="Q30" s="235">
        <v>76</v>
      </c>
      <c r="R30" s="235">
        <v>49.6</v>
      </c>
      <c r="S30" s="235">
        <v>52.9</v>
      </c>
      <c r="T30" s="235">
        <v>56.7</v>
      </c>
      <c r="U30" s="235">
        <v>66.3</v>
      </c>
    </row>
    <row r="31" spans="1:21" ht="15">
      <c r="A31" s="119" t="s">
        <v>240</v>
      </c>
      <c r="B31" s="235">
        <v>244.8</v>
      </c>
      <c r="C31" s="235">
        <v>198.5</v>
      </c>
      <c r="D31" s="235">
        <v>202.9</v>
      </c>
      <c r="E31" s="235">
        <v>203</v>
      </c>
      <c r="F31" s="235">
        <v>203.7</v>
      </c>
      <c r="G31" s="235">
        <v>258.5</v>
      </c>
      <c r="H31" s="235">
        <v>212.2</v>
      </c>
      <c r="I31" s="235">
        <v>222.8</v>
      </c>
      <c r="J31" s="235">
        <v>231.7</v>
      </c>
      <c r="K31" s="235">
        <v>245.8</v>
      </c>
      <c r="L31" s="235">
        <v>180.1</v>
      </c>
      <c r="M31" s="235">
        <v>207.7</v>
      </c>
      <c r="N31" s="235">
        <v>228.7</v>
      </c>
      <c r="O31" s="235">
        <v>254.2</v>
      </c>
      <c r="P31" s="235">
        <v>253.3</v>
      </c>
      <c r="Q31" s="235">
        <v>74.2</v>
      </c>
      <c r="R31" s="235">
        <v>44.4</v>
      </c>
      <c r="S31" s="235">
        <v>54.6</v>
      </c>
      <c r="T31" s="235">
        <v>51.1</v>
      </c>
      <c r="U31" s="235">
        <v>62.2</v>
      </c>
    </row>
    <row r="32" spans="1:22" ht="15">
      <c r="A32" s="119" t="s">
        <v>176</v>
      </c>
      <c r="B32" s="235">
        <v>239.1</v>
      </c>
      <c r="C32" s="235">
        <v>197.5</v>
      </c>
      <c r="D32" s="235">
        <v>192.3</v>
      </c>
      <c r="E32" s="235">
        <v>195.6</v>
      </c>
      <c r="F32" s="235"/>
      <c r="G32" s="235">
        <v>253.6</v>
      </c>
      <c r="H32" s="235">
        <v>211.7</v>
      </c>
      <c r="I32" s="235">
        <v>211.9</v>
      </c>
      <c r="J32" s="235">
        <v>222.6</v>
      </c>
      <c r="K32" s="235"/>
      <c r="L32" s="235">
        <v>162.2</v>
      </c>
      <c r="M32" s="235">
        <v>199.7</v>
      </c>
      <c r="N32" s="235">
        <v>210.7</v>
      </c>
      <c r="O32" s="235">
        <v>244.3</v>
      </c>
      <c r="P32" s="235"/>
      <c r="Q32" s="235">
        <v>78.6</v>
      </c>
      <c r="R32" s="235">
        <v>44.2</v>
      </c>
      <c r="S32" s="235">
        <v>46.6</v>
      </c>
      <c r="T32" s="235">
        <v>47.3</v>
      </c>
      <c r="U32" s="235"/>
      <c r="V32" s="166"/>
    </row>
    <row r="33" spans="1:22" ht="15">
      <c r="A33" s="119" t="s">
        <v>177</v>
      </c>
      <c r="B33" s="235">
        <v>230</v>
      </c>
      <c r="C33" s="235">
        <v>188.4</v>
      </c>
      <c r="D33" s="235">
        <v>187.8</v>
      </c>
      <c r="E33" s="235"/>
      <c r="F33" s="235"/>
      <c r="G33" s="235">
        <v>244.7</v>
      </c>
      <c r="H33" s="235">
        <v>201.9</v>
      </c>
      <c r="I33" s="235">
        <v>206.5</v>
      </c>
      <c r="J33" s="235"/>
      <c r="K33" s="235"/>
      <c r="L33" s="235">
        <v>153.5</v>
      </c>
      <c r="M33" s="235">
        <v>181.2</v>
      </c>
      <c r="N33" s="235">
        <v>223.5</v>
      </c>
      <c r="O33" s="235"/>
      <c r="P33" s="235"/>
      <c r="Q33" s="235">
        <v>66.5</v>
      </c>
      <c r="R33" s="235">
        <v>39.2</v>
      </c>
      <c r="S33" s="235">
        <v>40.9</v>
      </c>
      <c r="T33" s="235"/>
      <c r="U33" s="235"/>
      <c r="V33" s="166"/>
    </row>
    <row r="34" spans="1:22" ht="15">
      <c r="A34" s="119">
        <v>2007</v>
      </c>
      <c r="B34" s="235">
        <v>226.4</v>
      </c>
      <c r="C34" s="235">
        <v>179.1</v>
      </c>
      <c r="D34" s="235"/>
      <c r="E34" s="235"/>
      <c r="F34" s="235"/>
      <c r="G34" s="235">
        <v>240.2</v>
      </c>
      <c r="H34" s="235">
        <v>191.5</v>
      </c>
      <c r="I34" s="235"/>
      <c r="J34" s="235"/>
      <c r="K34" s="235"/>
      <c r="L34" s="235">
        <v>141.1</v>
      </c>
      <c r="M34" s="235">
        <v>182.8</v>
      </c>
      <c r="N34" s="235"/>
      <c r="O34" s="235"/>
      <c r="P34" s="235"/>
      <c r="Q34" s="235">
        <v>58.1</v>
      </c>
      <c r="R34" s="235">
        <v>36.8</v>
      </c>
      <c r="S34" s="235"/>
      <c r="T34" s="235"/>
      <c r="U34" s="235"/>
      <c r="V34" s="166"/>
    </row>
    <row r="35" spans="1:22" ht="15">
      <c r="A35" s="119" t="s">
        <v>178</v>
      </c>
      <c r="B35" s="235">
        <v>219.7</v>
      </c>
      <c r="C35" s="235"/>
      <c r="D35" s="235"/>
      <c r="E35" s="235"/>
      <c r="F35" s="235"/>
      <c r="G35" s="235">
        <v>232.9</v>
      </c>
      <c r="H35" s="235"/>
      <c r="I35" s="235"/>
      <c r="J35" s="235"/>
      <c r="K35" s="235"/>
      <c r="L35" s="235">
        <v>133.9</v>
      </c>
      <c r="M35" s="235"/>
      <c r="N35" s="235"/>
      <c r="O35" s="235"/>
      <c r="P35" s="235"/>
      <c r="Q35" s="235">
        <v>57.1</v>
      </c>
      <c r="R35" s="235"/>
      <c r="S35" s="235"/>
      <c r="T35" s="235"/>
      <c r="U35" s="235"/>
      <c r="V35" s="166"/>
    </row>
    <row r="36" spans="18:22" ht="15">
      <c r="R36" s="167"/>
      <c r="S36" s="168"/>
      <c r="T36" s="168"/>
      <c r="U36" s="168"/>
      <c r="V36" s="169"/>
    </row>
  </sheetData>
  <sheetProtection/>
  <mergeCells count="4">
    <mergeCell ref="B5:F5"/>
    <mergeCell ref="G5:K5"/>
    <mergeCell ref="L5:P5"/>
    <mergeCell ref="Q5:U5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148" customWidth="1"/>
    <col min="2" max="7" width="6.625" style="228" customWidth="1"/>
    <col min="8" max="247" width="9.125" style="120" customWidth="1"/>
    <col min="248" max="248" width="26.875" style="120" customWidth="1"/>
    <col min="249" max="249" width="8.25390625" style="120" customWidth="1"/>
    <col min="250" max="250" width="10.00390625" style="120" bestFit="1" customWidth="1"/>
    <col min="251" max="251" width="11.375" style="120" bestFit="1" customWidth="1"/>
    <col min="252" max="252" width="7.375" style="120" bestFit="1" customWidth="1"/>
    <col min="253" max="253" width="5.25390625" style="120" bestFit="1" customWidth="1"/>
    <col min="254" max="254" width="10.00390625" style="120" bestFit="1" customWidth="1"/>
    <col min="255" max="255" width="11.375" style="120" bestFit="1" customWidth="1"/>
    <col min="256" max="16384" width="7.375" style="120" bestFit="1" customWidth="1"/>
  </cols>
  <sheetData>
    <row r="1" ht="15">
      <c r="A1" s="148" t="s">
        <v>299</v>
      </c>
    </row>
    <row r="2" ht="15">
      <c r="A2" s="123" t="s">
        <v>621</v>
      </c>
    </row>
    <row r="3" ht="15">
      <c r="A3" s="170"/>
    </row>
    <row r="4" spans="1:11" ht="15">
      <c r="A4" s="123"/>
      <c r="K4" s="120" t="s">
        <v>113</v>
      </c>
    </row>
    <row r="5" spans="1:6" ht="15">
      <c r="A5" s="123"/>
      <c r="B5" s="228" t="s">
        <v>300</v>
      </c>
      <c r="D5" s="228" t="s">
        <v>301</v>
      </c>
      <c r="F5" s="228" t="s">
        <v>80</v>
      </c>
    </row>
    <row r="6" spans="1:7" ht="15">
      <c r="A6" s="123"/>
      <c r="B6" s="155" t="s">
        <v>37</v>
      </c>
      <c r="C6" s="155" t="s">
        <v>39</v>
      </c>
      <c r="D6" s="155" t="s">
        <v>37</v>
      </c>
      <c r="E6" s="155" t="s">
        <v>39</v>
      </c>
      <c r="F6" s="155" t="s">
        <v>37</v>
      </c>
      <c r="G6" s="155" t="s">
        <v>39</v>
      </c>
    </row>
    <row r="7" spans="1:7" ht="15">
      <c r="A7" s="123" t="s">
        <v>9</v>
      </c>
      <c r="B7" s="171">
        <v>190.54</v>
      </c>
      <c r="C7" s="171">
        <v>184.87</v>
      </c>
      <c r="D7" s="171">
        <v>247.88</v>
      </c>
      <c r="E7" s="171">
        <v>238.33</v>
      </c>
      <c r="F7" s="171">
        <v>375.98</v>
      </c>
      <c r="G7" s="171">
        <v>361.81</v>
      </c>
    </row>
    <row r="8" spans="1:7" ht="15">
      <c r="A8" s="123" t="s">
        <v>225</v>
      </c>
      <c r="B8" s="171">
        <v>228.13</v>
      </c>
      <c r="C8" s="171">
        <v>214.51</v>
      </c>
      <c r="D8" s="171">
        <v>278.99</v>
      </c>
      <c r="E8" s="171">
        <v>259.38</v>
      </c>
      <c r="F8" s="171">
        <v>384.58</v>
      </c>
      <c r="G8" s="171">
        <v>367.32</v>
      </c>
    </row>
    <row r="9" spans="1:7" ht="15">
      <c r="A9" s="123" t="s">
        <v>69</v>
      </c>
      <c r="B9" s="171">
        <v>89.25</v>
      </c>
      <c r="C9" s="171">
        <v>84.11</v>
      </c>
      <c r="D9" s="171">
        <v>117.74</v>
      </c>
      <c r="E9" s="171">
        <v>116.37</v>
      </c>
      <c r="F9" s="171">
        <v>214.74</v>
      </c>
      <c r="G9" s="171">
        <v>198.57</v>
      </c>
    </row>
    <row r="10" spans="1:7" ht="15">
      <c r="A10" s="123" t="s">
        <v>302</v>
      </c>
      <c r="B10" s="171"/>
      <c r="C10" s="171"/>
      <c r="D10" s="171"/>
      <c r="E10" s="171"/>
      <c r="F10" s="171"/>
      <c r="G10" s="171"/>
    </row>
    <row r="11" spans="1:7" ht="15">
      <c r="A11" s="123" t="s">
        <v>303</v>
      </c>
      <c r="B11" s="171">
        <v>154.65</v>
      </c>
      <c r="C11" s="171">
        <v>128.22</v>
      </c>
      <c r="D11" s="171">
        <v>132.24</v>
      </c>
      <c r="E11" s="171">
        <v>145.64</v>
      </c>
      <c r="F11" s="171">
        <v>194.01</v>
      </c>
      <c r="G11" s="171">
        <v>221.86</v>
      </c>
    </row>
    <row r="12" spans="1:7" ht="15">
      <c r="A12" s="123" t="s">
        <v>54</v>
      </c>
      <c r="B12" s="171">
        <v>65.79</v>
      </c>
      <c r="C12" s="171">
        <v>58.23</v>
      </c>
      <c r="D12" s="171">
        <v>93.22</v>
      </c>
      <c r="E12" s="171">
        <v>78.29</v>
      </c>
      <c r="F12" s="171">
        <v>161.24</v>
      </c>
      <c r="G12" s="171">
        <v>163.62</v>
      </c>
    </row>
    <row r="13" spans="1:7" ht="15">
      <c r="A13" s="123" t="s">
        <v>283</v>
      </c>
      <c r="B13" s="171">
        <v>99.06</v>
      </c>
      <c r="C13" s="171">
        <v>77.47</v>
      </c>
      <c r="D13" s="171">
        <v>120.92</v>
      </c>
      <c r="E13" s="171">
        <v>115.66</v>
      </c>
      <c r="F13" s="171">
        <v>256.86</v>
      </c>
      <c r="G13" s="171">
        <v>235.85</v>
      </c>
    </row>
    <row r="14" spans="1:7" ht="15">
      <c r="A14" s="123" t="s">
        <v>286</v>
      </c>
      <c r="B14" s="171">
        <v>86.29</v>
      </c>
      <c r="C14" s="171">
        <v>63.38</v>
      </c>
      <c r="D14" s="171">
        <v>115.23</v>
      </c>
      <c r="E14" s="171">
        <v>81.83</v>
      </c>
      <c r="F14" s="171">
        <v>199.89</v>
      </c>
      <c r="G14" s="171">
        <v>189.14</v>
      </c>
    </row>
    <row r="15" spans="1:7" ht="15">
      <c r="A15" s="123" t="s">
        <v>284</v>
      </c>
      <c r="B15" s="171">
        <v>84.68</v>
      </c>
      <c r="C15" s="171">
        <v>88.76</v>
      </c>
      <c r="D15" s="171">
        <v>96.16</v>
      </c>
      <c r="E15" s="171">
        <v>109.53</v>
      </c>
      <c r="F15" s="171">
        <v>184.23</v>
      </c>
      <c r="G15" s="171">
        <v>192.43</v>
      </c>
    </row>
    <row r="16" spans="1:7" ht="15">
      <c r="A16" s="120"/>
      <c r="B16" s="159"/>
      <c r="C16" s="159"/>
      <c r="D16" s="159"/>
      <c r="E16" s="159"/>
      <c r="F16" s="159"/>
      <c r="G16" s="159"/>
    </row>
    <row r="17" spans="1:7" ht="15">
      <c r="A17" s="120"/>
      <c r="B17" s="159"/>
      <c r="C17" s="159"/>
      <c r="D17" s="159"/>
      <c r="E17" s="159"/>
      <c r="F17" s="159"/>
      <c r="G17" s="159"/>
    </row>
    <row r="18" spans="1:7" ht="15">
      <c r="A18" s="120"/>
      <c r="B18" s="159"/>
      <c r="C18" s="159"/>
      <c r="D18" s="159"/>
      <c r="E18" s="159"/>
      <c r="F18" s="159"/>
      <c r="G18" s="159"/>
    </row>
    <row r="19" spans="1:7" ht="15">
      <c r="A19" s="120"/>
      <c r="B19" s="159"/>
      <c r="C19" s="159"/>
      <c r="D19" s="159"/>
      <c r="E19" s="159"/>
      <c r="F19" s="159"/>
      <c r="G19" s="159"/>
    </row>
    <row r="20" spans="1:7" ht="15">
      <c r="A20" s="172"/>
      <c r="B20" s="172"/>
      <c r="C20" s="172"/>
      <c r="D20" s="172"/>
      <c r="E20" s="172"/>
      <c r="F20" s="172"/>
      <c r="G20" s="172"/>
    </row>
    <row r="21" spans="1:7" ht="15">
      <c r="A21" s="172"/>
      <c r="B21" s="172"/>
      <c r="C21" s="172"/>
      <c r="D21" s="172"/>
      <c r="E21" s="172"/>
      <c r="F21" s="172"/>
      <c r="G21" s="172"/>
    </row>
    <row r="22" spans="1:7" ht="15">
      <c r="A22" s="172"/>
      <c r="B22" s="172"/>
      <c r="C22" s="172"/>
      <c r="D22" s="172"/>
      <c r="E22" s="172"/>
      <c r="F22" s="172"/>
      <c r="G22" s="172"/>
    </row>
    <row r="23" spans="1:7" ht="15">
      <c r="A23" s="172"/>
      <c r="B23" s="172"/>
      <c r="C23" s="172"/>
      <c r="D23" s="172"/>
      <c r="E23" s="172"/>
      <c r="F23" s="172"/>
      <c r="G23" s="172"/>
    </row>
    <row r="24" spans="1:7" ht="15">
      <c r="A24" s="172"/>
      <c r="B24" s="172"/>
      <c r="C24" s="172"/>
      <c r="D24" s="172"/>
      <c r="E24" s="172"/>
      <c r="F24" s="172"/>
      <c r="G24" s="172"/>
    </row>
    <row r="25" spans="1:7" ht="15">
      <c r="A25" s="172"/>
      <c r="B25" s="172"/>
      <c r="C25" s="172"/>
      <c r="D25" s="172"/>
      <c r="E25" s="172"/>
      <c r="F25" s="172"/>
      <c r="G25" s="172"/>
    </row>
    <row r="26" spans="1:7" ht="15">
      <c r="A26" s="172"/>
      <c r="B26" s="172"/>
      <c r="C26" s="172"/>
      <c r="D26" s="172"/>
      <c r="E26" s="172"/>
      <c r="F26" s="172"/>
      <c r="G26" s="172"/>
    </row>
    <row r="27" spans="1:7" ht="15">
      <c r="A27" s="172"/>
      <c r="B27" s="172"/>
      <c r="C27" s="172"/>
      <c r="D27" s="172"/>
      <c r="E27" s="172"/>
      <c r="F27" s="172"/>
      <c r="G27" s="172"/>
    </row>
    <row r="28" spans="1:7" ht="15">
      <c r="A28" s="172"/>
      <c r="B28" s="172"/>
      <c r="C28" s="172"/>
      <c r="D28" s="172"/>
      <c r="E28" s="172"/>
      <c r="F28" s="172"/>
      <c r="G28" s="172"/>
    </row>
    <row r="29" spans="1:7" ht="15">
      <c r="A29" s="172"/>
      <c r="B29" s="172"/>
      <c r="C29" s="172"/>
      <c r="D29" s="172"/>
      <c r="E29" s="172"/>
      <c r="F29" s="172"/>
      <c r="G29" s="172"/>
    </row>
    <row r="30" spans="1:7" ht="15">
      <c r="A30" s="172"/>
      <c r="B30" s="172"/>
      <c r="C30" s="172"/>
      <c r="D30" s="172"/>
      <c r="E30" s="172"/>
      <c r="F30" s="172"/>
      <c r="G30" s="172"/>
    </row>
    <row r="31" spans="1:7" ht="15">
      <c r="A31" s="172"/>
      <c r="B31" s="172"/>
      <c r="C31" s="172"/>
      <c r="D31" s="172"/>
      <c r="E31" s="172"/>
      <c r="F31" s="172"/>
      <c r="G31" s="172"/>
    </row>
    <row r="32" spans="1:7" ht="15">
      <c r="A32" s="172"/>
      <c r="B32" s="172"/>
      <c r="C32" s="172"/>
      <c r="D32" s="172"/>
      <c r="E32" s="172"/>
      <c r="F32" s="172"/>
      <c r="G32" s="172"/>
    </row>
    <row r="33" spans="1:7" ht="15">
      <c r="A33" s="172"/>
      <c r="B33" s="172"/>
      <c r="C33" s="172"/>
      <c r="D33" s="172"/>
      <c r="E33" s="172"/>
      <c r="F33" s="172"/>
      <c r="G33" s="172"/>
    </row>
    <row r="34" spans="1:7" ht="15">
      <c r="A34" s="123"/>
      <c r="B34" s="137"/>
      <c r="C34" s="137"/>
      <c r="D34" s="126"/>
      <c r="E34" s="126"/>
      <c r="F34" s="137"/>
      <c r="G34" s="137"/>
    </row>
    <row r="35" spans="1:7" ht="15">
      <c r="A35" s="123"/>
      <c r="B35" s="137"/>
      <c r="C35" s="137"/>
      <c r="D35" s="126"/>
      <c r="E35" s="126"/>
      <c r="F35" s="137"/>
      <c r="G35" s="137"/>
    </row>
    <row r="36" spans="1:3" ht="15">
      <c r="A36" s="123"/>
      <c r="B36" s="137"/>
      <c r="C36" s="137"/>
    </row>
    <row r="37" spans="1:3" ht="15">
      <c r="A37" s="123"/>
      <c r="B37" s="137"/>
      <c r="C37" s="137"/>
    </row>
    <row r="38" spans="2:5" ht="15">
      <c r="B38" s="137"/>
      <c r="C38" s="137"/>
      <c r="D38" s="126"/>
      <c r="E38" s="126"/>
    </row>
    <row r="39" spans="4:5" ht="15">
      <c r="D39" s="126"/>
      <c r="E39" s="1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16" customWidth="1"/>
    <col min="2" max="2" width="12.625" style="16" bestFit="1" customWidth="1"/>
    <col min="3" max="3" width="15.375" style="16" bestFit="1" customWidth="1"/>
    <col min="4" max="4" width="17.625" style="16" bestFit="1" customWidth="1"/>
    <col min="5" max="5" width="22.625" style="16" bestFit="1" customWidth="1"/>
    <col min="6" max="6" width="16.75390625" style="16" bestFit="1" customWidth="1"/>
    <col min="7" max="16384" width="9.125" style="16" customWidth="1"/>
  </cols>
  <sheetData>
    <row r="1" ht="15">
      <c r="A1" s="16" t="s">
        <v>304</v>
      </c>
    </row>
    <row r="2" ht="15">
      <c r="A2" s="16" t="s">
        <v>305</v>
      </c>
    </row>
    <row r="5" spans="2:6" ht="15">
      <c r="B5" s="53" t="s">
        <v>306</v>
      </c>
      <c r="C5" s="53" t="s">
        <v>307</v>
      </c>
      <c r="D5" s="53" t="s">
        <v>308</v>
      </c>
      <c r="E5" s="53" t="s">
        <v>309</v>
      </c>
      <c r="F5" s="53" t="s">
        <v>310</v>
      </c>
    </row>
    <row r="6" spans="1:6" ht="15">
      <c r="A6" s="16" t="s">
        <v>302</v>
      </c>
      <c r="B6" s="32">
        <v>22.4926</v>
      </c>
      <c r="C6" s="32">
        <v>36.1326</v>
      </c>
      <c r="D6" s="32">
        <v>15.1068</v>
      </c>
      <c r="E6" s="32">
        <v>12.5521</v>
      </c>
      <c r="F6" s="32">
        <v>13.7159</v>
      </c>
    </row>
    <row r="7" spans="1:6" ht="15">
      <c r="A7" s="16" t="s">
        <v>311</v>
      </c>
      <c r="B7" s="32">
        <v>24.5571</v>
      </c>
      <c r="C7" s="32">
        <v>31.717</v>
      </c>
      <c r="D7" s="32">
        <v>21.9879</v>
      </c>
      <c r="E7" s="32">
        <v>11.4198</v>
      </c>
      <c r="F7" s="32">
        <v>10.3181</v>
      </c>
    </row>
    <row r="8" spans="1:6" ht="15">
      <c r="A8" s="16" t="s">
        <v>241</v>
      </c>
      <c r="B8" s="32">
        <v>24.9717</v>
      </c>
      <c r="C8" s="32">
        <v>31.1557</v>
      </c>
      <c r="D8" s="32">
        <v>21.6368</v>
      </c>
      <c r="E8" s="32">
        <v>12.4798</v>
      </c>
      <c r="F8" s="32">
        <v>9.7559</v>
      </c>
    </row>
    <row r="9" spans="1:6" ht="15">
      <c r="A9" s="16" t="s">
        <v>312</v>
      </c>
      <c r="B9" s="32">
        <v>30.7677</v>
      </c>
      <c r="C9" s="32">
        <v>28.3592</v>
      </c>
      <c r="D9" s="32">
        <v>20.5986</v>
      </c>
      <c r="E9" s="32">
        <v>11.6623</v>
      </c>
      <c r="F9" s="32">
        <v>8.6122</v>
      </c>
    </row>
    <row r="10" spans="1:6" ht="15">
      <c r="A10" s="16" t="s">
        <v>313</v>
      </c>
      <c r="B10" s="32">
        <v>29.4974</v>
      </c>
      <c r="C10" s="32">
        <v>28.4711</v>
      </c>
      <c r="D10" s="32">
        <v>20.7214</v>
      </c>
      <c r="E10" s="32">
        <v>12.4773</v>
      </c>
      <c r="F10" s="32">
        <v>8.8328</v>
      </c>
    </row>
    <row r="11" spans="1:6" ht="15">
      <c r="A11" s="16" t="s">
        <v>246</v>
      </c>
      <c r="B11" s="32">
        <v>53.3177</v>
      </c>
      <c r="C11" s="32">
        <v>19.1749</v>
      </c>
      <c r="D11" s="32">
        <v>8.3378</v>
      </c>
      <c r="E11" s="32">
        <v>7.347</v>
      </c>
      <c r="F11" s="32">
        <v>11.8226</v>
      </c>
    </row>
    <row r="12" spans="1:6" ht="15">
      <c r="A12" s="16" t="s">
        <v>247</v>
      </c>
      <c r="B12" s="32">
        <v>39.2098</v>
      </c>
      <c r="C12" s="32">
        <v>22.0261</v>
      </c>
      <c r="D12" s="32">
        <v>8.6106</v>
      </c>
      <c r="E12" s="32">
        <v>8.1252</v>
      </c>
      <c r="F12" s="32">
        <v>22.0283</v>
      </c>
    </row>
    <row r="13" spans="1:6" ht="15">
      <c r="A13" s="16" t="s">
        <v>248</v>
      </c>
      <c r="B13" s="32">
        <v>34.0285</v>
      </c>
      <c r="C13" s="32">
        <v>19.1337</v>
      </c>
      <c r="D13" s="32">
        <v>8.0817</v>
      </c>
      <c r="E13" s="32">
        <v>12.657</v>
      </c>
      <c r="F13" s="32">
        <v>26.0991</v>
      </c>
    </row>
    <row r="21" ht="15">
      <c r="D21" s="16" t="s">
        <v>113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16" customWidth="1"/>
    <col min="2" max="2" width="10.625" style="16" bestFit="1" customWidth="1"/>
    <col min="3" max="3" width="10.125" style="16" bestFit="1" customWidth="1"/>
    <col min="4" max="16384" width="9.125" style="16" customWidth="1"/>
  </cols>
  <sheetData>
    <row r="1" ht="15">
      <c r="A1" s="16" t="s">
        <v>314</v>
      </c>
    </row>
    <row r="2" ht="15">
      <c r="A2" s="16" t="s">
        <v>622</v>
      </c>
    </row>
    <row r="5" spans="2:3" ht="15">
      <c r="B5" s="53" t="s">
        <v>166</v>
      </c>
      <c r="C5" s="53" t="s">
        <v>315</v>
      </c>
    </row>
    <row r="6" spans="1:3" ht="15">
      <c r="A6" s="230" t="s">
        <v>302</v>
      </c>
      <c r="B6" s="79">
        <v>1985.1222779</v>
      </c>
      <c r="C6" s="79">
        <v>458.61912348</v>
      </c>
    </row>
    <row r="7" spans="1:3" ht="15">
      <c r="A7" s="230" t="s">
        <v>313</v>
      </c>
      <c r="B7" s="79">
        <v>3547.1664596</v>
      </c>
      <c r="C7" s="79">
        <v>708.31690153</v>
      </c>
    </row>
    <row r="8" spans="1:3" ht="15">
      <c r="A8" s="230" t="s">
        <v>65</v>
      </c>
      <c r="B8" s="79">
        <v>5397.1380211</v>
      </c>
      <c r="C8" s="79">
        <v>456.25238845</v>
      </c>
    </row>
    <row r="9" spans="1:3" ht="15">
      <c r="A9" s="230" t="s">
        <v>67</v>
      </c>
      <c r="B9" s="79">
        <v>5536.7510921</v>
      </c>
      <c r="C9" s="79">
        <v>646.0057641</v>
      </c>
    </row>
    <row r="10" spans="1:3" ht="15">
      <c r="A10" s="230" t="s">
        <v>69</v>
      </c>
      <c r="B10" s="79">
        <v>4961.1647804</v>
      </c>
      <c r="C10" s="79">
        <v>574.98066148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875" style="230" customWidth="1"/>
    <col min="2" max="2" width="19.00390625" style="16" bestFit="1" customWidth="1"/>
    <col min="3" max="3" width="11.375" style="16" bestFit="1" customWidth="1"/>
    <col min="4" max="4" width="19.00390625" style="16" bestFit="1" customWidth="1"/>
    <col min="5" max="5" width="6.875" style="16" customWidth="1"/>
    <col min="6" max="16384" width="9.125" style="16" customWidth="1"/>
  </cols>
  <sheetData>
    <row r="1" ht="15">
      <c r="A1" s="230" t="s">
        <v>317</v>
      </c>
    </row>
    <row r="2" ht="15">
      <c r="A2" s="230" t="s">
        <v>623</v>
      </c>
    </row>
    <row r="5" spans="2:4" ht="15">
      <c r="B5" s="230" t="s">
        <v>318</v>
      </c>
      <c r="C5" s="230" t="s">
        <v>319</v>
      </c>
      <c r="D5" s="230" t="s">
        <v>320</v>
      </c>
    </row>
    <row r="6" spans="1:4" ht="15">
      <c r="A6" s="230" t="s">
        <v>302</v>
      </c>
      <c r="B6" s="32">
        <v>90.0577</v>
      </c>
      <c r="C6" s="32">
        <v>22.8601</v>
      </c>
      <c r="D6" s="32">
        <v>2.8777</v>
      </c>
    </row>
    <row r="7" spans="1:4" ht="15">
      <c r="A7" s="230" t="s">
        <v>313</v>
      </c>
      <c r="B7" s="32">
        <v>94.7427</v>
      </c>
      <c r="C7" s="32">
        <v>42.3592</v>
      </c>
      <c r="D7" s="32">
        <v>8.0034</v>
      </c>
    </row>
    <row r="8" spans="1:4" ht="15">
      <c r="A8" s="230" t="s">
        <v>65</v>
      </c>
      <c r="B8" s="32">
        <v>91.2482</v>
      </c>
      <c r="C8" s="32">
        <v>47.0631</v>
      </c>
      <c r="D8" s="32">
        <v>11.4804</v>
      </c>
    </row>
    <row r="9" spans="1:4" ht="15">
      <c r="A9" s="230" t="s">
        <v>67</v>
      </c>
      <c r="B9" s="32">
        <v>90.436</v>
      </c>
      <c r="C9" s="32">
        <v>47.691</v>
      </c>
      <c r="D9" s="32">
        <v>12.5762</v>
      </c>
    </row>
    <row r="10" spans="1:4" ht="15">
      <c r="A10" s="230" t="s">
        <v>69</v>
      </c>
      <c r="B10" s="32">
        <v>90.0523</v>
      </c>
      <c r="C10" s="32">
        <v>44.733</v>
      </c>
      <c r="D10" s="32">
        <v>11.4641</v>
      </c>
    </row>
    <row r="11" spans="2:4" ht="15">
      <c r="B11" s="32"/>
      <c r="C11" s="32"/>
      <c r="D11" s="32"/>
    </row>
    <row r="12" spans="2:4" ht="15">
      <c r="B12" s="32"/>
      <c r="C12" s="32"/>
      <c r="D12" s="32"/>
    </row>
    <row r="13" spans="2:4" ht="15">
      <c r="B13" s="32"/>
      <c r="C13" s="32"/>
      <c r="D13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9.625" style="230" customWidth="1"/>
    <col min="2" max="2" width="22.75390625" style="174" bestFit="1" customWidth="1"/>
    <col min="3" max="3" width="24.375" style="57" customWidth="1"/>
    <col min="4" max="4" width="21.625" style="53" bestFit="1" customWidth="1"/>
    <col min="5" max="5" width="12.00390625" style="229" customWidth="1"/>
    <col min="6" max="237" width="9.125" style="16" customWidth="1"/>
    <col min="238" max="238" width="29.125" style="16" customWidth="1"/>
    <col min="239" max="239" width="24.375" style="16" customWidth="1"/>
    <col min="240" max="240" width="15.125" style="16" customWidth="1"/>
    <col min="241" max="241" width="20.875" style="16" customWidth="1"/>
    <col min="242" max="242" width="12.875" style="16" customWidth="1"/>
    <col min="243" max="243" width="12.00390625" style="16" customWidth="1"/>
    <col min="244" max="244" width="5.375" style="16" customWidth="1"/>
    <col min="245" max="245" width="25.75390625" style="16" customWidth="1"/>
    <col min="246" max="246" width="10.00390625" style="16" customWidth="1"/>
    <col min="247" max="247" width="21.00390625" style="16" customWidth="1"/>
    <col min="248" max="248" width="8.125" style="16" customWidth="1"/>
    <col min="249" max="249" width="11.75390625" style="16" customWidth="1"/>
    <col min="250" max="253" width="6.375" style="16" customWidth="1"/>
    <col min="254" max="254" width="8.875" style="16" customWidth="1"/>
    <col min="255" max="255" width="10.00390625" style="16" customWidth="1"/>
    <col min="256" max="16384" width="8.875" style="16" customWidth="1"/>
  </cols>
  <sheetData>
    <row r="1" ht="15">
      <c r="A1" s="230" t="s">
        <v>321</v>
      </c>
    </row>
    <row r="2" ht="15">
      <c r="A2" s="230" t="s">
        <v>568</v>
      </c>
    </row>
    <row r="4" spans="1:5" s="239" customFormat="1" ht="15">
      <c r="A4" s="233"/>
      <c r="B4" s="236"/>
      <c r="C4" s="237"/>
      <c r="D4" s="109"/>
      <c r="E4" s="238"/>
    </row>
    <row r="5" spans="1:5" s="233" customFormat="1" ht="15">
      <c r="A5" s="262" t="s">
        <v>580</v>
      </c>
      <c r="B5" s="262"/>
      <c r="C5" s="263" t="s">
        <v>581</v>
      </c>
      <c r="D5" s="263"/>
      <c r="E5" s="263"/>
    </row>
    <row r="6" spans="1:5" s="239" customFormat="1" ht="15">
      <c r="A6" s="233" t="s">
        <v>322</v>
      </c>
      <c r="B6" s="238" t="s">
        <v>323</v>
      </c>
      <c r="C6" s="240" t="s">
        <v>322</v>
      </c>
      <c r="D6" s="109" t="s">
        <v>323</v>
      </c>
      <c r="E6" s="238" t="s">
        <v>324</v>
      </c>
    </row>
    <row r="7" spans="1:5" s="239" customFormat="1" ht="15">
      <c r="A7" s="233" t="s">
        <v>325</v>
      </c>
      <c r="B7" s="236">
        <v>18519761</v>
      </c>
      <c r="C7" s="240" t="s">
        <v>582</v>
      </c>
      <c r="D7" s="237">
        <v>17804550</v>
      </c>
      <c r="E7" s="241">
        <v>255639977.25</v>
      </c>
    </row>
    <row r="8" spans="1:5" ht="15">
      <c r="A8" s="230" t="s">
        <v>582</v>
      </c>
      <c r="B8" s="174">
        <v>17804550</v>
      </c>
      <c r="C8" s="25" t="s">
        <v>326</v>
      </c>
      <c r="D8" s="57">
        <v>12051808</v>
      </c>
      <c r="E8" s="175">
        <v>213384686.97</v>
      </c>
    </row>
    <row r="9" spans="1:5" ht="15">
      <c r="A9" s="25" t="s">
        <v>327</v>
      </c>
      <c r="B9" s="174">
        <v>15630838</v>
      </c>
      <c r="C9" s="25" t="s">
        <v>328</v>
      </c>
      <c r="D9" s="57">
        <v>13198502</v>
      </c>
      <c r="E9" s="175">
        <v>49785846.69</v>
      </c>
    </row>
    <row r="10" spans="1:5" ht="15">
      <c r="A10" s="230" t="s">
        <v>329</v>
      </c>
      <c r="B10" s="174">
        <v>15120000</v>
      </c>
      <c r="C10" s="25" t="s">
        <v>327</v>
      </c>
      <c r="D10" s="57">
        <v>15630838</v>
      </c>
      <c r="E10" s="175">
        <v>49270601.16</v>
      </c>
    </row>
    <row r="11" spans="1:5" ht="15">
      <c r="A11" s="230" t="s">
        <v>583</v>
      </c>
      <c r="B11" s="174">
        <v>13198502</v>
      </c>
      <c r="C11" s="176" t="s">
        <v>584</v>
      </c>
      <c r="D11" s="57">
        <v>3001874</v>
      </c>
      <c r="E11" s="175">
        <v>48825125.07</v>
      </c>
    </row>
    <row r="12" spans="1:5" ht="15">
      <c r="A12" s="230" t="s">
        <v>326</v>
      </c>
      <c r="B12" s="174">
        <v>12051808</v>
      </c>
      <c r="C12" s="25" t="s">
        <v>276</v>
      </c>
      <c r="D12" s="57">
        <v>8855704</v>
      </c>
      <c r="E12" s="175">
        <v>33549441.27</v>
      </c>
    </row>
    <row r="13" spans="1:5" ht="15">
      <c r="A13" s="230" t="s">
        <v>330</v>
      </c>
      <c r="B13" s="174">
        <v>11575329</v>
      </c>
      <c r="C13" s="25" t="s">
        <v>331</v>
      </c>
      <c r="D13" s="57">
        <v>7398132</v>
      </c>
      <c r="E13" s="175">
        <v>21884604.05</v>
      </c>
    </row>
    <row r="14" spans="1:5" ht="15">
      <c r="A14" s="230" t="s">
        <v>332</v>
      </c>
      <c r="B14" s="174">
        <v>10286086</v>
      </c>
      <c r="C14" s="25" t="s">
        <v>333</v>
      </c>
      <c r="D14" s="57">
        <v>4254689</v>
      </c>
      <c r="E14" s="175">
        <v>20854547.94</v>
      </c>
    </row>
    <row r="15" spans="1:5" ht="15">
      <c r="A15" s="230" t="s">
        <v>334</v>
      </c>
      <c r="B15" s="174">
        <v>10151596</v>
      </c>
      <c r="C15" s="25" t="s">
        <v>335</v>
      </c>
      <c r="D15" s="57">
        <v>231171</v>
      </c>
      <c r="E15" s="175">
        <v>18831417.9</v>
      </c>
    </row>
    <row r="16" spans="1:5" ht="15">
      <c r="A16" s="230" t="s">
        <v>336</v>
      </c>
      <c r="B16" s="174">
        <v>9014532</v>
      </c>
      <c r="C16" s="25" t="s">
        <v>337</v>
      </c>
      <c r="D16" s="57">
        <v>5442180</v>
      </c>
      <c r="E16" s="175">
        <v>17187145.32</v>
      </c>
    </row>
    <row r="17" spans="1:5" ht="15">
      <c r="A17" s="230" t="s">
        <v>276</v>
      </c>
      <c r="B17" s="174">
        <v>8855704</v>
      </c>
      <c r="C17" s="25" t="s">
        <v>585</v>
      </c>
      <c r="D17" s="57">
        <v>992319</v>
      </c>
      <c r="E17" s="175">
        <v>14049385.56</v>
      </c>
    </row>
    <row r="18" spans="1:5" ht="15">
      <c r="A18" s="230" t="s">
        <v>338</v>
      </c>
      <c r="B18" s="174">
        <v>7905050</v>
      </c>
      <c r="C18" s="25" t="s">
        <v>339</v>
      </c>
      <c r="D18" s="57">
        <v>2723129</v>
      </c>
      <c r="E18" s="175">
        <v>13609627.28</v>
      </c>
    </row>
    <row r="19" spans="1:5" ht="15">
      <c r="A19" s="230" t="s">
        <v>340</v>
      </c>
      <c r="B19" s="174">
        <v>7897755</v>
      </c>
      <c r="C19" s="25" t="s">
        <v>341</v>
      </c>
      <c r="D19" s="57">
        <v>6461228</v>
      </c>
      <c r="E19" s="175">
        <v>11887174.16</v>
      </c>
    </row>
    <row r="20" spans="1:5" ht="15">
      <c r="A20" s="230" t="s">
        <v>342</v>
      </c>
      <c r="B20" s="174">
        <v>7875290</v>
      </c>
      <c r="C20" s="25" t="s">
        <v>343</v>
      </c>
      <c r="D20" s="57">
        <v>2332897</v>
      </c>
      <c r="E20" s="175">
        <v>11483494.85</v>
      </c>
    </row>
    <row r="21" spans="1:5" ht="15">
      <c r="A21" s="230" t="s">
        <v>331</v>
      </c>
      <c r="B21" s="174">
        <v>7398132</v>
      </c>
      <c r="C21" s="25" t="s">
        <v>332</v>
      </c>
      <c r="D21" s="57">
        <v>10286086</v>
      </c>
      <c r="E21" s="175">
        <v>10971888.84</v>
      </c>
    </row>
    <row r="22" spans="1:5" ht="15">
      <c r="A22" s="230" t="s">
        <v>277</v>
      </c>
      <c r="B22" s="174">
        <v>7157863</v>
      </c>
      <c r="C22" s="25" t="s">
        <v>344</v>
      </c>
      <c r="D22" s="57">
        <v>4377843</v>
      </c>
      <c r="E22" s="175">
        <v>10503139.29</v>
      </c>
    </row>
    <row r="23" spans="1:5" ht="15">
      <c r="A23" s="230" t="s">
        <v>341</v>
      </c>
      <c r="B23" s="174">
        <v>6461228</v>
      </c>
      <c r="C23" s="25" t="s">
        <v>342</v>
      </c>
      <c r="D23" s="57">
        <v>7875290</v>
      </c>
      <c r="E23" s="175">
        <v>8586723.54</v>
      </c>
    </row>
    <row r="24" spans="1:5" ht="15">
      <c r="A24" s="230" t="s">
        <v>345</v>
      </c>
      <c r="B24" s="174">
        <v>6367414</v>
      </c>
      <c r="C24" s="25" t="s">
        <v>329</v>
      </c>
      <c r="D24" s="57">
        <v>15120000</v>
      </c>
      <c r="E24" s="175">
        <v>8129828.53</v>
      </c>
    </row>
    <row r="25" spans="1:5" ht="15">
      <c r="A25" s="230" t="s">
        <v>346</v>
      </c>
      <c r="B25" s="174">
        <v>5950037</v>
      </c>
      <c r="C25" s="25" t="s">
        <v>347</v>
      </c>
      <c r="D25" s="57">
        <v>1140867</v>
      </c>
      <c r="E25" s="175">
        <v>8008672.76</v>
      </c>
    </row>
    <row r="26" spans="1:5" ht="15">
      <c r="A26" s="230" t="s">
        <v>337</v>
      </c>
      <c r="B26" s="174">
        <v>5442180</v>
      </c>
      <c r="C26" s="25" t="s">
        <v>325</v>
      </c>
      <c r="D26" s="57">
        <v>18519761</v>
      </c>
      <c r="E26" s="175">
        <v>7879892.91</v>
      </c>
    </row>
    <row r="27" spans="1:5" ht="15">
      <c r="A27" s="230" t="s">
        <v>348</v>
      </c>
      <c r="B27" s="174">
        <v>4673601</v>
      </c>
      <c r="C27" s="25" t="s">
        <v>349</v>
      </c>
      <c r="D27" s="57">
        <v>724126</v>
      </c>
      <c r="E27" s="175">
        <v>7467454.18</v>
      </c>
    </row>
    <row r="28" spans="1:5" ht="15">
      <c r="A28" s="230" t="s">
        <v>350</v>
      </c>
      <c r="B28" s="174">
        <v>4465733</v>
      </c>
      <c r="C28" s="25" t="s">
        <v>351</v>
      </c>
      <c r="D28" s="57">
        <v>42735</v>
      </c>
      <c r="E28" s="175">
        <v>7191397.03</v>
      </c>
    </row>
    <row r="29" spans="1:5" ht="15">
      <c r="A29" s="230" t="s">
        <v>344</v>
      </c>
      <c r="B29" s="174">
        <v>4377843</v>
      </c>
      <c r="C29" s="25" t="s">
        <v>352</v>
      </c>
      <c r="D29" s="57">
        <v>1221841</v>
      </c>
      <c r="E29" s="175">
        <v>7182087.73</v>
      </c>
    </row>
    <row r="30" spans="1:5" ht="15">
      <c r="A30" s="230" t="s">
        <v>333</v>
      </c>
      <c r="B30" s="174">
        <v>4254689</v>
      </c>
      <c r="C30" s="25" t="s">
        <v>586</v>
      </c>
      <c r="D30" s="57">
        <v>1017911</v>
      </c>
      <c r="E30" s="175">
        <v>5872095.19</v>
      </c>
    </row>
    <row r="31" spans="1:5" ht="15">
      <c r="A31" s="230" t="s">
        <v>353</v>
      </c>
      <c r="B31" s="174">
        <v>4132211</v>
      </c>
      <c r="C31" s="25" t="s">
        <v>334</v>
      </c>
      <c r="D31" s="57">
        <v>10151596</v>
      </c>
      <c r="E31" s="175">
        <v>5794210.97</v>
      </c>
    </row>
    <row r="32" spans="2:5" ht="15">
      <c r="B32" s="106"/>
      <c r="C32" s="176"/>
      <c r="D32" s="55"/>
      <c r="E32" s="106"/>
    </row>
    <row r="33" spans="2:5" ht="15">
      <c r="B33" s="106"/>
      <c r="C33" s="25"/>
      <c r="D33" s="55"/>
      <c r="E33" s="106"/>
    </row>
    <row r="34" spans="1:4" ht="15">
      <c r="A34" s="232"/>
      <c r="B34" s="106"/>
      <c r="C34" s="25"/>
      <c r="D34" s="55"/>
    </row>
    <row r="35" spans="2:5" ht="15">
      <c r="B35" s="106"/>
      <c r="C35" s="25"/>
      <c r="D35" s="55"/>
      <c r="E35" s="106"/>
    </row>
    <row r="36" spans="2:5" ht="15">
      <c r="B36" s="106"/>
      <c r="C36" s="25"/>
      <c r="D36" s="55"/>
      <c r="E36" s="106"/>
    </row>
    <row r="37" spans="1:5" ht="15">
      <c r="A37" s="232"/>
      <c r="B37" s="106"/>
      <c r="C37" s="25"/>
      <c r="D37" s="57"/>
      <c r="E37" s="57"/>
    </row>
    <row r="38" spans="1:5" ht="15">
      <c r="A38" s="232"/>
      <c r="B38" s="106"/>
      <c r="C38" s="25"/>
      <c r="D38" s="55"/>
      <c r="E38" s="106"/>
    </row>
    <row r="39" spans="2:5" ht="15">
      <c r="B39" s="106"/>
      <c r="C39" s="25"/>
      <c r="D39" s="55"/>
      <c r="E39" s="106"/>
    </row>
    <row r="40" spans="2:5" ht="15">
      <c r="B40" s="106"/>
      <c r="C40" s="25"/>
      <c r="D40" s="55"/>
      <c r="E40" s="106"/>
    </row>
    <row r="41" spans="2:5" ht="15">
      <c r="B41" s="106"/>
      <c r="C41" s="25"/>
      <c r="D41" s="55"/>
      <c r="E41" s="106"/>
    </row>
    <row r="42" spans="2:5" ht="15">
      <c r="B42" s="106"/>
      <c r="C42" s="55"/>
      <c r="D42" s="55"/>
      <c r="E42" s="106"/>
    </row>
    <row r="43" spans="2:5" ht="15">
      <c r="B43" s="106"/>
      <c r="C43" s="55"/>
      <c r="D43" s="55"/>
      <c r="E43" s="106"/>
    </row>
    <row r="44" spans="2:5" ht="15">
      <c r="B44" s="106"/>
      <c r="C44" s="55"/>
      <c r="D44" s="55"/>
      <c r="E44" s="106"/>
    </row>
    <row r="45" spans="2:5" ht="15">
      <c r="B45" s="106"/>
      <c r="C45" s="55"/>
      <c r="D45" s="55"/>
      <c r="E45" s="106"/>
    </row>
    <row r="46" spans="2:5" ht="15">
      <c r="B46" s="106"/>
      <c r="C46" s="55"/>
      <c r="D46" s="55"/>
      <c r="E46" s="106"/>
    </row>
    <row r="47" spans="2:5" ht="15">
      <c r="B47" s="106"/>
      <c r="C47" s="55"/>
      <c r="D47" s="55"/>
      <c r="E47" s="106"/>
    </row>
    <row r="48" spans="2:5" ht="15">
      <c r="B48" s="106"/>
      <c r="C48" s="55"/>
      <c r="D48" s="55"/>
      <c r="E48" s="106"/>
    </row>
    <row r="49" spans="2:5" ht="15">
      <c r="B49" s="106"/>
      <c r="C49" s="55"/>
      <c r="D49" s="55"/>
      <c r="E49" s="106"/>
    </row>
    <row r="50" spans="2:4" ht="15">
      <c r="B50" s="100"/>
      <c r="C50" s="77"/>
      <c r="D50" s="77"/>
    </row>
    <row r="51" spans="2:4" ht="15">
      <c r="B51" s="100"/>
      <c r="C51" s="77"/>
      <c r="D51" s="77"/>
    </row>
    <row r="52" spans="2:4" ht="15">
      <c r="B52" s="100"/>
      <c r="C52" s="77"/>
      <c r="D52" s="77"/>
    </row>
    <row r="53" spans="2:4" ht="15">
      <c r="B53" s="100"/>
      <c r="C53" s="77"/>
      <c r="D53" s="77"/>
    </row>
    <row r="54" spans="2:4" ht="15">
      <c r="B54" s="100"/>
      <c r="C54" s="77"/>
      <c r="D54" s="77"/>
    </row>
    <row r="55" spans="2:4" ht="15">
      <c r="B55" s="100"/>
      <c r="C55" s="77"/>
      <c r="D55" s="77"/>
    </row>
    <row r="56" spans="2:4" ht="15">
      <c r="B56" s="100"/>
      <c r="C56" s="77"/>
      <c r="D56" s="77"/>
    </row>
    <row r="57" spans="2:4" ht="15">
      <c r="B57" s="100"/>
      <c r="C57" s="77"/>
      <c r="D57" s="77"/>
    </row>
    <row r="58" spans="2:3" ht="15">
      <c r="B58" s="100"/>
      <c r="C58" s="77"/>
    </row>
  </sheetData>
  <sheetProtection/>
  <mergeCells count="2">
    <mergeCell ref="A5:B5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00390625" style="233" customWidth="1"/>
    <col min="2" max="2" width="22.75390625" style="236" bestFit="1" customWidth="1"/>
    <col min="3" max="3" width="25.875" style="237" customWidth="1"/>
    <col min="4" max="4" width="22.75390625" style="109" bestFit="1" customWidth="1"/>
    <col min="5" max="5" width="12.00390625" style="109" customWidth="1"/>
    <col min="6" max="237" width="9.125" style="239" customWidth="1"/>
    <col min="238" max="238" width="29.125" style="239" customWidth="1"/>
    <col min="239" max="239" width="24.375" style="239" customWidth="1"/>
    <col min="240" max="240" width="15.125" style="239" customWidth="1"/>
    <col min="241" max="241" width="20.875" style="239" customWidth="1"/>
    <col min="242" max="242" width="12.875" style="239" customWidth="1"/>
    <col min="243" max="243" width="12.00390625" style="239" customWidth="1"/>
    <col min="244" max="244" width="5.375" style="239" customWidth="1"/>
    <col min="245" max="245" width="25.75390625" style="239" customWidth="1"/>
    <col min="246" max="246" width="10.00390625" style="239" customWidth="1"/>
    <col min="247" max="247" width="21.00390625" style="239" customWidth="1"/>
    <col min="248" max="248" width="8.125" style="239" customWidth="1"/>
    <col min="249" max="249" width="11.75390625" style="239" customWidth="1"/>
    <col min="250" max="253" width="6.375" style="239" customWidth="1"/>
    <col min="254" max="254" width="8.875" style="239" customWidth="1"/>
    <col min="255" max="255" width="10.00390625" style="239" customWidth="1"/>
    <col min="256" max="16384" width="8.875" style="239" customWidth="1"/>
  </cols>
  <sheetData>
    <row r="1" ht="15">
      <c r="A1" s="233" t="s">
        <v>354</v>
      </c>
    </row>
    <row r="2" ht="15">
      <c r="A2" s="233" t="s">
        <v>569</v>
      </c>
    </row>
    <row r="5" spans="1:5" s="233" customFormat="1" ht="15">
      <c r="A5" s="262" t="s">
        <v>355</v>
      </c>
      <c r="B5" s="262"/>
      <c r="C5" s="263" t="s">
        <v>356</v>
      </c>
      <c r="D5" s="263"/>
      <c r="E5" s="263"/>
    </row>
    <row r="6" spans="1:5" ht="15">
      <c r="A6" s="233" t="s">
        <v>322</v>
      </c>
      <c r="B6" s="236" t="s">
        <v>357</v>
      </c>
      <c r="C6" s="240" t="s">
        <v>322</v>
      </c>
      <c r="D6" s="109" t="s">
        <v>357</v>
      </c>
      <c r="E6" s="109" t="s">
        <v>358</v>
      </c>
    </row>
    <row r="7" spans="1:5" ht="15">
      <c r="A7" s="233" t="s">
        <v>359</v>
      </c>
      <c r="B7" s="236">
        <v>6830943</v>
      </c>
      <c r="C7" s="240" t="s">
        <v>360</v>
      </c>
      <c r="D7" s="237">
        <v>842247</v>
      </c>
      <c r="E7" s="234">
        <v>34925147.04</v>
      </c>
    </row>
    <row r="8" spans="1:5" ht="15">
      <c r="A8" s="233" t="s">
        <v>325</v>
      </c>
      <c r="B8" s="236">
        <v>5972951</v>
      </c>
      <c r="C8" s="240" t="s">
        <v>361</v>
      </c>
      <c r="D8" s="237">
        <v>1403900</v>
      </c>
      <c r="E8" s="234">
        <v>21935093.13</v>
      </c>
    </row>
    <row r="9" spans="1:5" ht="15">
      <c r="A9" s="240" t="s">
        <v>327</v>
      </c>
      <c r="B9" s="236">
        <v>5554451</v>
      </c>
      <c r="C9" s="240" t="s">
        <v>362</v>
      </c>
      <c r="D9" s="237">
        <v>1321958</v>
      </c>
      <c r="E9" s="234">
        <v>20350509.62</v>
      </c>
    </row>
    <row r="10" spans="1:5" ht="15">
      <c r="A10" s="233" t="s">
        <v>329</v>
      </c>
      <c r="B10" s="236">
        <v>4119216</v>
      </c>
      <c r="C10" s="240" t="s">
        <v>363</v>
      </c>
      <c r="D10" s="237">
        <v>5554451</v>
      </c>
      <c r="E10" s="234">
        <v>20175461.73</v>
      </c>
    </row>
    <row r="11" spans="1:5" ht="15">
      <c r="A11" s="233" t="s">
        <v>364</v>
      </c>
      <c r="B11" s="236">
        <v>3856362</v>
      </c>
      <c r="C11" s="242" t="s">
        <v>326</v>
      </c>
      <c r="D11" s="237">
        <v>694297</v>
      </c>
      <c r="E11" s="234">
        <v>11235708.89</v>
      </c>
    </row>
    <row r="12" spans="1:5" ht="15">
      <c r="A12" s="233" t="s">
        <v>365</v>
      </c>
      <c r="B12" s="236">
        <v>3843886</v>
      </c>
      <c r="C12" s="240" t="s">
        <v>331</v>
      </c>
      <c r="D12" s="237">
        <v>3229589</v>
      </c>
      <c r="E12" s="234">
        <v>8846123.37</v>
      </c>
    </row>
    <row r="13" spans="1:5" ht="15">
      <c r="A13" s="233" t="s">
        <v>331</v>
      </c>
      <c r="B13" s="236">
        <v>3229589</v>
      </c>
      <c r="C13" s="240" t="s">
        <v>366</v>
      </c>
      <c r="D13" s="237">
        <v>236674</v>
      </c>
      <c r="E13" s="234">
        <v>7172393.62</v>
      </c>
    </row>
    <row r="14" spans="1:5" ht="15">
      <c r="A14" s="233" t="s">
        <v>367</v>
      </c>
      <c r="B14" s="236">
        <v>2545228</v>
      </c>
      <c r="C14" s="240" t="s">
        <v>333</v>
      </c>
      <c r="D14" s="237">
        <v>1336219</v>
      </c>
      <c r="E14" s="234">
        <v>6531040.7</v>
      </c>
    </row>
    <row r="15" spans="1:5" ht="15">
      <c r="A15" s="233" t="s">
        <v>368</v>
      </c>
      <c r="B15" s="236">
        <v>2427009</v>
      </c>
      <c r="C15" s="240" t="s">
        <v>369</v>
      </c>
      <c r="D15" s="237">
        <v>281839</v>
      </c>
      <c r="E15" s="234">
        <v>5650530.94</v>
      </c>
    </row>
    <row r="16" spans="1:5" ht="15">
      <c r="A16" s="233" t="s">
        <v>370</v>
      </c>
      <c r="B16" s="236">
        <v>2392100</v>
      </c>
      <c r="C16" s="240" t="s">
        <v>371</v>
      </c>
      <c r="D16" s="237">
        <v>966799</v>
      </c>
      <c r="E16" s="234">
        <v>4984922.53</v>
      </c>
    </row>
    <row r="17" spans="1:5" ht="15">
      <c r="A17" s="233" t="s">
        <v>332</v>
      </c>
      <c r="B17" s="236">
        <v>2283255</v>
      </c>
      <c r="C17" s="240" t="s">
        <v>372</v>
      </c>
      <c r="D17" s="237">
        <v>974249</v>
      </c>
      <c r="E17" s="234">
        <v>4839858.67</v>
      </c>
    </row>
    <row r="18" spans="1:5" ht="15">
      <c r="A18" s="233" t="s">
        <v>373</v>
      </c>
      <c r="B18" s="236">
        <v>1937098</v>
      </c>
      <c r="C18" s="240" t="s">
        <v>374</v>
      </c>
      <c r="D18" s="237">
        <v>1469335</v>
      </c>
      <c r="E18" s="234">
        <v>4703302.74</v>
      </c>
    </row>
    <row r="19" spans="1:5" ht="15">
      <c r="A19" s="233" t="s">
        <v>375</v>
      </c>
      <c r="B19" s="236">
        <v>1864654</v>
      </c>
      <c r="C19" s="240" t="s">
        <v>276</v>
      </c>
      <c r="D19" s="237">
        <v>1107259</v>
      </c>
      <c r="E19" s="234">
        <v>3982579.38</v>
      </c>
    </row>
    <row r="20" spans="1:5" ht="15">
      <c r="A20" s="233" t="s">
        <v>376</v>
      </c>
      <c r="B20" s="236">
        <v>1749685</v>
      </c>
      <c r="C20" s="240" t="s">
        <v>377</v>
      </c>
      <c r="D20" s="237">
        <v>74900</v>
      </c>
      <c r="E20" s="234">
        <v>3451173.33</v>
      </c>
    </row>
    <row r="21" spans="1:5" ht="15">
      <c r="A21" s="233" t="s">
        <v>374</v>
      </c>
      <c r="B21" s="236">
        <v>1469335</v>
      </c>
      <c r="C21" s="240" t="s">
        <v>373</v>
      </c>
      <c r="D21" s="237">
        <v>1937098</v>
      </c>
      <c r="E21" s="234">
        <v>3127637.79</v>
      </c>
    </row>
    <row r="22" spans="1:5" ht="15">
      <c r="A22" s="233" t="s">
        <v>378</v>
      </c>
      <c r="B22" s="236">
        <v>1429963</v>
      </c>
      <c r="C22" s="240" t="s">
        <v>379</v>
      </c>
      <c r="D22" s="237">
        <v>216435</v>
      </c>
      <c r="E22" s="234">
        <v>2869074.11</v>
      </c>
    </row>
    <row r="23" spans="1:5" ht="15">
      <c r="A23" s="233" t="s">
        <v>380</v>
      </c>
      <c r="B23" s="236">
        <v>1423202</v>
      </c>
      <c r="C23" s="240" t="s">
        <v>343</v>
      </c>
      <c r="D23" s="237">
        <v>578779</v>
      </c>
      <c r="E23" s="234">
        <v>2763435.17</v>
      </c>
    </row>
    <row r="24" spans="1:5" ht="15">
      <c r="A24" s="233" t="s">
        <v>361</v>
      </c>
      <c r="B24" s="236">
        <v>1403900</v>
      </c>
      <c r="C24" s="240" t="s">
        <v>368</v>
      </c>
      <c r="D24" s="237">
        <v>2427009</v>
      </c>
      <c r="E24" s="234">
        <v>2460935.86</v>
      </c>
    </row>
    <row r="25" spans="1:5" ht="15">
      <c r="A25" s="233" t="s">
        <v>381</v>
      </c>
      <c r="B25" s="236">
        <v>1340296</v>
      </c>
      <c r="C25" s="240" t="s">
        <v>382</v>
      </c>
      <c r="D25" s="237">
        <v>943147</v>
      </c>
      <c r="E25" s="234">
        <v>2347390.82</v>
      </c>
    </row>
    <row r="26" spans="1:5" ht="15">
      <c r="A26" s="233" t="s">
        <v>383</v>
      </c>
      <c r="B26" s="236">
        <v>1336219</v>
      </c>
      <c r="C26" s="240" t="s">
        <v>325</v>
      </c>
      <c r="D26" s="237">
        <v>5972951</v>
      </c>
      <c r="E26" s="234">
        <v>2265657.23</v>
      </c>
    </row>
    <row r="27" spans="1:5" ht="15">
      <c r="A27" s="233" t="s">
        <v>384</v>
      </c>
      <c r="B27" s="236">
        <v>1318865</v>
      </c>
      <c r="C27" s="240" t="s">
        <v>385</v>
      </c>
      <c r="D27" s="237">
        <v>314366</v>
      </c>
      <c r="E27" s="234">
        <v>2213325.01</v>
      </c>
    </row>
    <row r="28" spans="1:5" ht="15">
      <c r="A28" s="233" t="s">
        <v>386</v>
      </c>
      <c r="B28" s="236">
        <v>1164793</v>
      </c>
      <c r="C28" s="240" t="s">
        <v>332</v>
      </c>
      <c r="D28" s="237">
        <v>2283255</v>
      </c>
      <c r="E28" s="234">
        <v>2131197.6</v>
      </c>
    </row>
    <row r="29" spans="1:5" ht="15">
      <c r="A29" s="233" t="s">
        <v>387</v>
      </c>
      <c r="B29" s="236">
        <v>1131872</v>
      </c>
      <c r="C29" s="240" t="s">
        <v>388</v>
      </c>
      <c r="D29" s="237">
        <v>4119216</v>
      </c>
      <c r="E29" s="234">
        <v>2104311.19</v>
      </c>
    </row>
    <row r="30" spans="1:5" ht="15">
      <c r="A30" s="233" t="s">
        <v>389</v>
      </c>
      <c r="B30" s="236">
        <v>1107259</v>
      </c>
      <c r="C30" s="240" t="s">
        <v>390</v>
      </c>
      <c r="D30" s="237">
        <v>814814</v>
      </c>
      <c r="E30" s="234">
        <v>1955439.6</v>
      </c>
    </row>
    <row r="31" spans="1:5" ht="15">
      <c r="A31" s="233" t="s">
        <v>391</v>
      </c>
      <c r="B31" s="236">
        <v>1080357</v>
      </c>
      <c r="C31" s="240" t="s">
        <v>392</v>
      </c>
      <c r="D31" s="237">
        <v>987860</v>
      </c>
      <c r="E31" s="234">
        <v>1736504.27</v>
      </c>
    </row>
    <row r="32" spans="2:5" ht="15">
      <c r="B32" s="243"/>
      <c r="C32" s="242"/>
      <c r="D32" s="117"/>
      <c r="E32" s="117"/>
    </row>
    <row r="33" spans="2:5" ht="15">
      <c r="B33" s="243"/>
      <c r="C33" s="240"/>
      <c r="D33" s="117"/>
      <c r="E33" s="117"/>
    </row>
    <row r="34" spans="1:4" ht="15">
      <c r="A34" s="244"/>
      <c r="B34" s="243"/>
      <c r="C34" s="240"/>
      <c r="D34" s="117"/>
    </row>
    <row r="35" spans="2:5" ht="15">
      <c r="B35" s="243"/>
      <c r="C35" s="240"/>
      <c r="D35" s="117"/>
      <c r="E35" s="117"/>
    </row>
    <row r="36" spans="2:5" ht="15">
      <c r="B36" s="243"/>
      <c r="C36" s="240"/>
      <c r="D36" s="117"/>
      <c r="E36" s="117"/>
    </row>
    <row r="37" spans="1:5" ht="15">
      <c r="A37" s="244"/>
      <c r="B37" s="243"/>
      <c r="C37" s="240"/>
      <c r="D37" s="117"/>
      <c r="E37" s="117"/>
    </row>
    <row r="38" spans="1:5" ht="15">
      <c r="A38" s="244"/>
      <c r="B38" s="243"/>
      <c r="C38" s="240"/>
      <c r="D38" s="117"/>
      <c r="E38" s="117"/>
    </row>
    <row r="39" spans="2:5" ht="15">
      <c r="B39" s="243"/>
      <c r="C39" s="240"/>
      <c r="D39" s="117"/>
      <c r="E39" s="117"/>
    </row>
    <row r="40" spans="2:5" ht="15">
      <c r="B40" s="243"/>
      <c r="C40" s="240"/>
      <c r="D40" s="117"/>
      <c r="E40" s="117"/>
    </row>
    <row r="41" spans="2:5" ht="15">
      <c r="B41" s="243"/>
      <c r="C41" s="240"/>
      <c r="D41" s="117"/>
      <c r="E41" s="117"/>
    </row>
    <row r="42" spans="2:5" ht="15">
      <c r="B42" s="243"/>
      <c r="C42" s="117"/>
      <c r="D42" s="117"/>
      <c r="E42" s="117"/>
    </row>
    <row r="43" spans="2:5" ht="15">
      <c r="B43" s="243"/>
      <c r="C43" s="117"/>
      <c r="D43" s="117"/>
      <c r="E43" s="117"/>
    </row>
    <row r="44" spans="2:5" ht="15">
      <c r="B44" s="243"/>
      <c r="C44" s="117"/>
      <c r="D44" s="117"/>
      <c r="E44" s="117"/>
    </row>
    <row r="45" spans="2:5" ht="15">
      <c r="B45" s="243"/>
      <c r="C45" s="117"/>
      <c r="D45" s="117"/>
      <c r="E45" s="117"/>
    </row>
    <row r="46" spans="2:5" ht="15">
      <c r="B46" s="243"/>
      <c r="C46" s="117"/>
      <c r="D46" s="117"/>
      <c r="E46" s="117"/>
    </row>
    <row r="47" spans="2:5" ht="15">
      <c r="B47" s="243"/>
      <c r="C47" s="117"/>
      <c r="D47" s="117"/>
      <c r="E47" s="117"/>
    </row>
    <row r="48" spans="2:5" ht="15">
      <c r="B48" s="243"/>
      <c r="C48" s="117"/>
      <c r="D48" s="117"/>
      <c r="E48" s="117"/>
    </row>
    <row r="49" spans="2:5" ht="15">
      <c r="B49" s="243"/>
      <c r="C49" s="117"/>
      <c r="D49" s="117"/>
      <c r="E49" s="117"/>
    </row>
    <row r="50" spans="2:4" ht="15">
      <c r="B50" s="245"/>
      <c r="C50" s="116"/>
      <c r="D50" s="116"/>
    </row>
    <row r="51" spans="2:4" ht="15">
      <c r="B51" s="245"/>
      <c r="C51" s="116"/>
      <c r="D51" s="116"/>
    </row>
    <row r="52" spans="2:4" ht="15">
      <c r="B52" s="245"/>
      <c r="C52" s="116"/>
      <c r="D52" s="116"/>
    </row>
    <row r="53" spans="2:4" ht="15">
      <c r="B53" s="245"/>
      <c r="C53" s="116"/>
      <c r="D53" s="116"/>
    </row>
    <row r="54" spans="2:4" ht="15">
      <c r="B54" s="245"/>
      <c r="C54" s="116"/>
      <c r="D54" s="116"/>
    </row>
    <row r="55" spans="2:4" ht="15">
      <c r="B55" s="245"/>
      <c r="C55" s="116"/>
      <c r="D55" s="116"/>
    </row>
    <row r="56" spans="2:4" ht="15">
      <c r="B56" s="245"/>
      <c r="C56" s="116"/>
      <c r="D56" s="116"/>
    </row>
    <row r="57" spans="2:4" ht="15">
      <c r="B57" s="245"/>
      <c r="C57" s="116"/>
      <c r="D57" s="116"/>
    </row>
    <row r="58" spans="2:3" ht="15">
      <c r="B58" s="245"/>
      <c r="C58" s="116"/>
    </row>
  </sheetData>
  <sheetProtection/>
  <mergeCells count="2">
    <mergeCell ref="A5:B5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25390625" style="246" customWidth="1"/>
    <col min="2" max="2" width="10.00390625" style="247" bestFit="1" customWidth="1"/>
    <col min="3" max="3" width="13.25390625" style="247" bestFit="1" customWidth="1"/>
    <col min="4" max="4" width="5.00390625" style="247" customWidth="1"/>
    <col min="5" max="5" width="7.00390625" style="247" customWidth="1"/>
    <col min="6" max="6" width="14.75390625" style="247" bestFit="1" customWidth="1"/>
    <col min="7" max="7" width="7.875" style="247" customWidth="1"/>
    <col min="8" max="8" width="14.75390625" style="247" bestFit="1" customWidth="1"/>
    <col min="9" max="9" width="7.00390625" style="247" customWidth="1"/>
    <col min="10" max="10" width="14.00390625" style="247" bestFit="1" customWidth="1"/>
    <col min="11" max="11" width="10.25390625" style="247" bestFit="1" customWidth="1"/>
    <col min="12" max="16384" width="9.125" style="248" customWidth="1"/>
  </cols>
  <sheetData>
    <row r="1" ht="15">
      <c r="A1" s="246" t="s">
        <v>393</v>
      </c>
    </row>
    <row r="2" ht="15">
      <c r="A2" s="246" t="s">
        <v>587</v>
      </c>
    </row>
    <row r="5" ht="15">
      <c r="E5" s="246" t="s">
        <v>394</v>
      </c>
    </row>
    <row r="6" spans="1:11" ht="15">
      <c r="A6" s="248"/>
      <c r="B6" s="246" t="s">
        <v>160</v>
      </c>
      <c r="C6" s="246"/>
      <c r="D6" s="246"/>
      <c r="E6" s="247" t="s">
        <v>395</v>
      </c>
      <c r="F6" s="246"/>
      <c r="G6" s="246" t="s">
        <v>396</v>
      </c>
      <c r="H6" s="246"/>
      <c r="I6" s="246" t="s">
        <v>397</v>
      </c>
      <c r="J6" s="246"/>
      <c r="K6" s="246"/>
    </row>
    <row r="7" spans="1:11" ht="15">
      <c r="A7" s="248"/>
      <c r="B7" s="247" t="s">
        <v>398</v>
      </c>
      <c r="C7" s="247" t="s">
        <v>399</v>
      </c>
      <c r="E7" s="247" t="s">
        <v>159</v>
      </c>
      <c r="F7" s="247" t="s">
        <v>400</v>
      </c>
      <c r="G7" s="247" t="s">
        <v>159</v>
      </c>
      <c r="H7" s="247" t="s">
        <v>400</v>
      </c>
      <c r="I7" s="247" t="s">
        <v>55</v>
      </c>
      <c r="J7" s="247" t="s">
        <v>401</v>
      </c>
      <c r="K7" s="247" t="s">
        <v>402</v>
      </c>
    </row>
    <row r="8" spans="1:11" ht="15">
      <c r="A8" s="246">
        <v>1988</v>
      </c>
      <c r="B8" s="249">
        <v>226.04</v>
      </c>
      <c r="C8" s="250">
        <v>7.63</v>
      </c>
      <c r="E8" s="177">
        <v>8548</v>
      </c>
      <c r="F8" s="251">
        <v>0.78</v>
      </c>
      <c r="G8" s="177">
        <v>142</v>
      </c>
      <c r="H8" s="250">
        <v>1.94</v>
      </c>
      <c r="I8" s="177">
        <v>8400</v>
      </c>
      <c r="J8" s="177">
        <v>6800</v>
      </c>
      <c r="K8" s="177">
        <v>1492</v>
      </c>
    </row>
    <row r="9" spans="1:11" ht="15">
      <c r="A9" s="246">
        <v>1989</v>
      </c>
      <c r="B9" s="249">
        <v>252.93</v>
      </c>
      <c r="C9" s="250">
        <v>6.88</v>
      </c>
      <c r="E9" s="177">
        <v>9696</v>
      </c>
      <c r="F9" s="251">
        <v>0.94</v>
      </c>
      <c r="G9" s="177">
        <v>407</v>
      </c>
      <c r="H9" s="250">
        <v>1.85</v>
      </c>
      <c r="I9" s="177">
        <v>8330</v>
      </c>
      <c r="J9" s="177">
        <v>6639</v>
      </c>
      <c r="K9" s="177">
        <v>1573</v>
      </c>
    </row>
    <row r="10" spans="1:11" ht="15">
      <c r="A10" s="246">
        <v>1990</v>
      </c>
      <c r="B10" s="249">
        <v>274.13</v>
      </c>
      <c r="C10" s="250">
        <v>6.87</v>
      </c>
      <c r="E10" s="177">
        <v>10627</v>
      </c>
      <c r="F10" s="251">
        <v>0.99</v>
      </c>
      <c r="G10" s="177">
        <v>705</v>
      </c>
      <c r="H10" s="250">
        <v>2.07</v>
      </c>
      <c r="I10" s="177">
        <v>9211</v>
      </c>
      <c r="J10" s="177">
        <v>7334</v>
      </c>
      <c r="K10" s="177">
        <v>1754</v>
      </c>
    </row>
    <row r="11" spans="1:11" ht="15">
      <c r="A11" s="246">
        <v>1991</v>
      </c>
      <c r="B11" s="249">
        <v>299.02</v>
      </c>
      <c r="C11" s="250">
        <v>6.34</v>
      </c>
      <c r="E11" s="177">
        <v>11762</v>
      </c>
      <c r="F11" s="250">
        <v>1.1</v>
      </c>
      <c r="G11" s="177">
        <v>1037</v>
      </c>
      <c r="H11" s="250">
        <v>2.28</v>
      </c>
      <c r="I11" s="177">
        <v>9461</v>
      </c>
      <c r="J11" s="177">
        <v>7360</v>
      </c>
      <c r="K11" s="177">
        <v>1987</v>
      </c>
    </row>
    <row r="12" spans="1:11" ht="15">
      <c r="A12" s="246">
        <v>1992</v>
      </c>
      <c r="B12" s="249">
        <v>322.18</v>
      </c>
      <c r="C12" s="250">
        <v>5.85</v>
      </c>
      <c r="E12" s="177">
        <v>13850</v>
      </c>
      <c r="F12" s="250">
        <v>1.27</v>
      </c>
      <c r="G12" s="177">
        <v>1442</v>
      </c>
      <c r="H12" s="250">
        <v>3.32</v>
      </c>
      <c r="I12" s="177">
        <v>9663</v>
      </c>
      <c r="J12" s="177">
        <v>7332</v>
      </c>
      <c r="K12" s="177">
        <v>2169</v>
      </c>
    </row>
    <row r="13" spans="1:11" ht="15">
      <c r="A13" s="246">
        <v>1993</v>
      </c>
      <c r="B13" s="249">
        <v>335.29</v>
      </c>
      <c r="C13" s="250">
        <v>5.74</v>
      </c>
      <c r="E13" s="177">
        <v>15522</v>
      </c>
      <c r="F13" s="250">
        <v>1.45</v>
      </c>
      <c r="G13" s="177">
        <v>1934</v>
      </c>
      <c r="H13" s="250">
        <v>3.64</v>
      </c>
      <c r="I13" s="177">
        <v>10348</v>
      </c>
      <c r="J13" s="177">
        <v>7809</v>
      </c>
      <c r="K13" s="177">
        <v>2438</v>
      </c>
    </row>
    <row r="14" spans="1:11" ht="15">
      <c r="A14" s="246">
        <v>1994</v>
      </c>
      <c r="B14" s="249">
        <v>359.51</v>
      </c>
      <c r="C14" s="250">
        <v>5.4</v>
      </c>
      <c r="E14" s="177">
        <v>17440</v>
      </c>
      <c r="F14" s="250">
        <v>1.63</v>
      </c>
      <c r="G14" s="177">
        <v>2444</v>
      </c>
      <c r="H14" s="250">
        <v>3.26</v>
      </c>
      <c r="I14" s="177">
        <v>10620</v>
      </c>
      <c r="J14" s="177">
        <v>7896</v>
      </c>
      <c r="K14" s="177">
        <v>2618</v>
      </c>
    </row>
    <row r="15" spans="1:11" ht="15">
      <c r="A15" s="246">
        <v>1995</v>
      </c>
      <c r="B15" s="249">
        <v>356.36</v>
      </c>
      <c r="C15" s="250">
        <v>5.32</v>
      </c>
      <c r="E15" s="177">
        <v>19847</v>
      </c>
      <c r="F15" s="250">
        <v>1.92</v>
      </c>
      <c r="G15" s="177">
        <v>2985</v>
      </c>
      <c r="H15" s="250">
        <v>3.43</v>
      </c>
      <c r="I15" s="177">
        <v>11263</v>
      </c>
      <c r="J15" s="177">
        <v>8180</v>
      </c>
      <c r="K15" s="177">
        <v>2936</v>
      </c>
    </row>
    <row r="16" spans="1:11" ht="15">
      <c r="A16" s="246">
        <v>1996</v>
      </c>
      <c r="B16" s="249">
        <v>382.16</v>
      </c>
      <c r="C16" s="250">
        <v>5.1</v>
      </c>
      <c r="E16" s="177">
        <v>22283</v>
      </c>
      <c r="F16" s="250">
        <v>2.17</v>
      </c>
      <c r="G16" s="177">
        <v>3503</v>
      </c>
      <c r="H16" s="250">
        <v>3.15</v>
      </c>
      <c r="I16" s="177">
        <v>11535</v>
      </c>
      <c r="J16" s="177">
        <v>8194</v>
      </c>
      <c r="K16" s="177">
        <v>3224</v>
      </c>
    </row>
    <row r="17" spans="1:11" ht="15">
      <c r="A17" s="246">
        <v>1997</v>
      </c>
      <c r="B17" s="249">
        <v>405.38</v>
      </c>
      <c r="C17" s="250">
        <v>4.9</v>
      </c>
      <c r="E17" s="177">
        <v>24993</v>
      </c>
      <c r="F17" s="250">
        <v>2.42</v>
      </c>
      <c r="G17" s="177">
        <v>3894</v>
      </c>
      <c r="H17" s="250">
        <v>4</v>
      </c>
      <c r="I17" s="177">
        <v>11859</v>
      </c>
      <c r="J17" s="177">
        <v>8273</v>
      </c>
      <c r="K17" s="177">
        <v>3486</v>
      </c>
    </row>
    <row r="18" spans="1:11" ht="15">
      <c r="A18" s="246">
        <v>1998</v>
      </c>
      <c r="B18" s="249">
        <v>427.35</v>
      </c>
      <c r="C18" s="250">
        <v>4.95</v>
      </c>
      <c r="E18" s="177">
        <v>27782</v>
      </c>
      <c r="F18" s="250">
        <v>2.76</v>
      </c>
      <c r="G18" s="177">
        <v>4375</v>
      </c>
      <c r="H18" s="250">
        <v>4.09</v>
      </c>
      <c r="I18" s="177">
        <v>12794</v>
      </c>
      <c r="J18" s="177">
        <v>8645</v>
      </c>
      <c r="K18" s="177">
        <v>3984</v>
      </c>
    </row>
    <row r="19" spans="1:11" ht="15">
      <c r="A19" s="246">
        <v>1999</v>
      </c>
      <c r="B19" s="249">
        <v>441.52</v>
      </c>
      <c r="C19" s="250">
        <v>4.7</v>
      </c>
      <c r="E19" s="177">
        <v>30707</v>
      </c>
      <c r="F19" s="250">
        <v>3.15</v>
      </c>
      <c r="G19" s="177">
        <v>4953</v>
      </c>
      <c r="H19" s="250">
        <v>4.6</v>
      </c>
      <c r="I19" s="177">
        <v>12900</v>
      </c>
      <c r="J19" s="177">
        <v>8533</v>
      </c>
      <c r="K19" s="177">
        <v>4235</v>
      </c>
    </row>
    <row r="20" spans="1:11" ht="15">
      <c r="A20" s="246">
        <v>2000</v>
      </c>
      <c r="B20" s="249">
        <v>450.81</v>
      </c>
      <c r="C20" s="250">
        <v>4.75</v>
      </c>
      <c r="E20" s="177">
        <v>34500</v>
      </c>
      <c r="F20" s="250">
        <v>3.62</v>
      </c>
      <c r="G20" s="177">
        <v>5426</v>
      </c>
      <c r="H20" s="250">
        <v>4.16</v>
      </c>
      <c r="I20" s="177">
        <v>13826</v>
      </c>
      <c r="J20" s="177">
        <v>8679</v>
      </c>
      <c r="K20" s="177">
        <v>5047</v>
      </c>
    </row>
    <row r="21" spans="1:11" ht="15">
      <c r="A21" s="246">
        <v>2001</v>
      </c>
      <c r="B21" s="249">
        <v>461.1</v>
      </c>
      <c r="C21" s="250">
        <v>4.68</v>
      </c>
      <c r="E21" s="177">
        <v>37785</v>
      </c>
      <c r="F21" s="250">
        <v>3.76</v>
      </c>
      <c r="G21" s="177">
        <v>6184</v>
      </c>
      <c r="H21" s="250">
        <v>4.65</v>
      </c>
      <c r="I21" s="177">
        <v>14334</v>
      </c>
      <c r="J21" s="177">
        <v>8753</v>
      </c>
      <c r="K21" s="177">
        <v>5512</v>
      </c>
    </row>
    <row r="22" spans="1:11" ht="15">
      <c r="A22" s="246">
        <v>2002</v>
      </c>
      <c r="B22" s="249">
        <v>465.41</v>
      </c>
      <c r="C22" s="250">
        <v>4.63</v>
      </c>
      <c r="E22" s="177">
        <v>41598</v>
      </c>
      <c r="F22" s="250">
        <v>3.79</v>
      </c>
      <c r="G22" s="177">
        <v>7139</v>
      </c>
      <c r="H22" s="250">
        <v>4.75</v>
      </c>
      <c r="I22" s="177">
        <v>14836</v>
      </c>
      <c r="J22" s="177">
        <v>9068</v>
      </c>
      <c r="K22" s="177">
        <v>5705</v>
      </c>
    </row>
    <row r="23" spans="1:11" ht="15">
      <c r="A23" s="246">
        <v>2003</v>
      </c>
      <c r="B23" s="249">
        <v>471.05</v>
      </c>
      <c r="C23" s="250">
        <v>4.52</v>
      </c>
      <c r="E23" s="177">
        <v>45887</v>
      </c>
      <c r="F23" s="250">
        <v>3.88</v>
      </c>
      <c r="G23" s="177">
        <v>7855</v>
      </c>
      <c r="H23" s="250">
        <v>4.83</v>
      </c>
      <c r="I23" s="177">
        <v>15092</v>
      </c>
      <c r="J23" s="177">
        <v>9076</v>
      </c>
      <c r="K23" s="177">
        <v>5933</v>
      </c>
    </row>
    <row r="24" spans="1:11" ht="15">
      <c r="A24" s="246">
        <v>2004</v>
      </c>
      <c r="B24" s="249">
        <v>476.05</v>
      </c>
      <c r="C24" s="250">
        <v>4.6</v>
      </c>
      <c r="E24" s="177">
        <v>48843</v>
      </c>
      <c r="F24" s="250">
        <v>4.1</v>
      </c>
      <c r="G24" s="177">
        <v>8458</v>
      </c>
      <c r="H24" s="250">
        <v>5.16</v>
      </c>
      <c r="I24" s="177">
        <v>16029</v>
      </c>
      <c r="J24" s="177">
        <v>9792</v>
      </c>
      <c r="K24" s="177">
        <v>6172</v>
      </c>
    </row>
    <row r="25" spans="1:11" ht="15">
      <c r="A25" s="246">
        <v>2005</v>
      </c>
      <c r="B25" s="249">
        <v>484.48</v>
      </c>
      <c r="C25" s="250">
        <v>4.53</v>
      </c>
      <c r="E25" s="177">
        <v>52660</v>
      </c>
      <c r="F25" s="250">
        <v>4.12</v>
      </c>
      <c r="G25" s="177">
        <v>9180</v>
      </c>
      <c r="H25" s="247" t="s">
        <v>91</v>
      </c>
      <c r="I25" s="177">
        <v>16392</v>
      </c>
      <c r="J25" s="177">
        <v>10265</v>
      </c>
      <c r="K25" s="177">
        <v>6053</v>
      </c>
    </row>
    <row r="26" spans="1:11" ht="15">
      <c r="A26" s="246">
        <v>2006</v>
      </c>
      <c r="B26" s="249">
        <v>498.98</v>
      </c>
      <c r="C26" s="250">
        <v>4.5</v>
      </c>
      <c r="E26" s="177">
        <v>56676</v>
      </c>
      <c r="F26" s="247" t="s">
        <v>91</v>
      </c>
      <c r="G26" s="177">
        <v>9818</v>
      </c>
      <c r="H26" s="247" t="s">
        <v>91</v>
      </c>
      <c r="I26" s="177">
        <v>16992</v>
      </c>
      <c r="J26" s="177">
        <v>10906</v>
      </c>
      <c r="K26" s="177">
        <v>6028</v>
      </c>
    </row>
    <row r="27" spans="1:11" ht="15">
      <c r="A27" s="246">
        <v>2007</v>
      </c>
      <c r="B27" s="249">
        <v>493.51</v>
      </c>
      <c r="C27" s="250">
        <v>4.21</v>
      </c>
      <c r="E27" s="177">
        <v>61107</v>
      </c>
      <c r="F27" s="247" t="s">
        <v>91</v>
      </c>
      <c r="G27" s="177">
        <v>10588</v>
      </c>
      <c r="H27" s="247" t="s">
        <v>91</v>
      </c>
      <c r="I27" s="177">
        <v>16592</v>
      </c>
      <c r="J27" s="177">
        <v>10886</v>
      </c>
      <c r="K27" s="177">
        <v>5678</v>
      </c>
    </row>
    <row r="28" spans="1:11" ht="15">
      <c r="A28" s="246">
        <v>2008</v>
      </c>
      <c r="B28" s="252">
        <v>493.8</v>
      </c>
      <c r="C28" s="250">
        <v>4</v>
      </c>
      <c r="E28" s="177">
        <v>64594</v>
      </c>
      <c r="F28" s="247" t="s">
        <v>91</v>
      </c>
      <c r="G28" s="177">
        <v>11250</v>
      </c>
      <c r="H28" s="247" t="s">
        <v>91</v>
      </c>
      <c r="I28" s="177">
        <v>16468</v>
      </c>
      <c r="J28" s="177">
        <v>10823</v>
      </c>
      <c r="K28" s="177">
        <v>5584</v>
      </c>
    </row>
    <row r="29" spans="1:11" ht="15">
      <c r="A29" s="246">
        <v>2009</v>
      </c>
      <c r="B29" s="252">
        <v>503.58</v>
      </c>
      <c r="C29" s="252">
        <v>3.89</v>
      </c>
      <c r="D29" s="248"/>
      <c r="E29" s="177">
        <v>69065</v>
      </c>
      <c r="F29" s="247" t="s">
        <v>91</v>
      </c>
      <c r="G29" s="177">
        <v>11783</v>
      </c>
      <c r="H29" s="248" t="s">
        <v>91</v>
      </c>
      <c r="I29" s="177">
        <v>16708</v>
      </c>
      <c r="J29" s="177">
        <v>10679</v>
      </c>
      <c r="K29" s="177">
        <v>5981</v>
      </c>
    </row>
    <row r="30" spans="2:11" ht="15">
      <c r="B30" s="252"/>
      <c r="C30" s="248"/>
      <c r="D30" s="248"/>
      <c r="E30" s="177"/>
      <c r="G30" s="177"/>
      <c r="H30" s="248"/>
      <c r="I30" s="177"/>
      <c r="J30" s="177"/>
      <c r="K30" s="177"/>
    </row>
    <row r="31" spans="2:11" ht="15">
      <c r="B31" s="252"/>
      <c r="C31" s="177"/>
      <c r="D31" s="248"/>
      <c r="E31" s="177"/>
      <c r="F31" s="177"/>
      <c r="G31" s="177"/>
      <c r="H31" s="248"/>
      <c r="I31" s="248"/>
      <c r="J31" s="248"/>
      <c r="K31" s="248"/>
    </row>
    <row r="32" spans="1:11" ht="15">
      <c r="A32" s="248"/>
      <c r="B32" s="252"/>
      <c r="C32" s="177"/>
      <c r="D32" s="248"/>
      <c r="E32" s="177"/>
      <c r="F32" s="177"/>
      <c r="G32" s="177"/>
      <c r="H32" s="248"/>
      <c r="I32" s="248"/>
      <c r="J32" s="248"/>
      <c r="K32" s="248"/>
    </row>
    <row r="33" spans="1:11" ht="15">
      <c r="A33" s="248"/>
      <c r="B33" s="252"/>
      <c r="C33" s="250"/>
      <c r="D33" s="248"/>
      <c r="E33" s="248"/>
      <c r="F33" s="248"/>
      <c r="G33" s="248"/>
      <c r="H33" s="248"/>
      <c r="I33" s="248"/>
      <c r="J33" s="248"/>
      <c r="K33" s="248"/>
    </row>
    <row r="34" spans="1:11" ht="15">
      <c r="A34" s="248"/>
      <c r="B34" s="248"/>
      <c r="C34" s="250"/>
      <c r="D34" s="248"/>
      <c r="E34" s="248"/>
      <c r="F34" s="248"/>
      <c r="G34" s="248"/>
      <c r="H34" s="248"/>
      <c r="I34" s="248"/>
      <c r="J34" s="248"/>
      <c r="K34" s="248"/>
    </row>
    <row r="35" spans="1:11" ht="15">
      <c r="A35" s="248"/>
      <c r="B35" s="248"/>
      <c r="C35" s="248"/>
      <c r="D35" s="248"/>
      <c r="E35" s="250"/>
      <c r="G35" s="250"/>
      <c r="H35" s="248"/>
      <c r="I35" s="248"/>
      <c r="J35" s="248"/>
      <c r="K35" s="248"/>
    </row>
    <row r="36" spans="1:11" ht="15">
      <c r="A36" s="248"/>
      <c r="B36" s="248"/>
      <c r="C36" s="248"/>
      <c r="D36" s="248"/>
      <c r="E36" s="250"/>
      <c r="G36" s="250"/>
      <c r="H36" s="248"/>
      <c r="I36" s="248"/>
      <c r="J36" s="248"/>
      <c r="K36" s="248"/>
    </row>
    <row r="37" spans="1:11" ht="15">
      <c r="A37" s="248"/>
      <c r="B37" s="248"/>
      <c r="C37" s="248"/>
      <c r="D37" s="248"/>
      <c r="E37" s="250"/>
      <c r="G37" s="250"/>
      <c r="H37" s="248"/>
      <c r="I37" s="248"/>
      <c r="J37" s="248"/>
      <c r="K37" s="248"/>
    </row>
    <row r="38" spans="1:11" ht="15">
      <c r="A38" s="248"/>
      <c r="B38" s="248"/>
      <c r="C38" s="248"/>
      <c r="D38" s="248"/>
      <c r="E38" s="250"/>
      <c r="G38" s="250"/>
      <c r="H38" s="248"/>
      <c r="I38" s="248"/>
      <c r="J38" s="248"/>
      <c r="K38" s="248"/>
    </row>
    <row r="39" spans="1:11" ht="15">
      <c r="A39" s="248"/>
      <c r="B39" s="248"/>
      <c r="C39" s="248"/>
      <c r="D39" s="248"/>
      <c r="E39" s="250"/>
      <c r="G39" s="250"/>
      <c r="H39" s="248"/>
      <c r="I39" s="248"/>
      <c r="J39" s="248"/>
      <c r="K39" s="248"/>
    </row>
    <row r="40" spans="1:11" ht="15">
      <c r="A40" s="248"/>
      <c r="B40" s="248"/>
      <c r="C40" s="248"/>
      <c r="D40" s="248"/>
      <c r="E40" s="250"/>
      <c r="G40" s="250"/>
      <c r="H40" s="248"/>
      <c r="I40" s="248"/>
      <c r="J40" s="248"/>
      <c r="K40" s="248"/>
    </row>
    <row r="41" spans="1:11" ht="15">
      <c r="A41" s="248"/>
      <c r="B41" s="248"/>
      <c r="C41" s="248"/>
      <c r="D41" s="248"/>
      <c r="E41" s="250"/>
      <c r="G41" s="250"/>
      <c r="H41" s="248"/>
      <c r="I41" s="248"/>
      <c r="J41" s="248"/>
      <c r="K41" s="248"/>
    </row>
    <row r="42" spans="1:11" ht="15">
      <c r="A42" s="248"/>
      <c r="B42" s="248"/>
      <c r="C42" s="248"/>
      <c r="D42" s="248"/>
      <c r="E42" s="250"/>
      <c r="G42" s="250"/>
      <c r="H42" s="248"/>
      <c r="I42" s="248"/>
      <c r="J42" s="248"/>
      <c r="K42" s="248"/>
    </row>
    <row r="43" spans="1:11" ht="15">
      <c r="A43" s="248"/>
      <c r="B43" s="248"/>
      <c r="C43" s="248"/>
      <c r="D43" s="248"/>
      <c r="E43" s="250"/>
      <c r="G43" s="250"/>
      <c r="H43" s="248"/>
      <c r="I43" s="248"/>
      <c r="J43" s="248"/>
      <c r="K43" s="248"/>
    </row>
    <row r="44" spans="1:11" ht="15">
      <c r="A44" s="248"/>
      <c r="B44" s="248"/>
      <c r="C44" s="248"/>
      <c r="D44" s="248"/>
      <c r="E44" s="250"/>
      <c r="G44" s="250"/>
      <c r="H44" s="248"/>
      <c r="I44" s="248"/>
      <c r="J44" s="248"/>
      <c r="K44" s="248"/>
    </row>
    <row r="45" spans="1:11" ht="15">
      <c r="A45" s="248"/>
      <c r="B45" s="248"/>
      <c r="C45" s="248"/>
      <c r="D45" s="248"/>
      <c r="E45" s="250"/>
      <c r="G45" s="250"/>
      <c r="H45" s="248"/>
      <c r="I45" s="248"/>
      <c r="J45" s="248"/>
      <c r="K45" s="248"/>
    </row>
    <row r="46" spans="1:11" ht="15">
      <c r="A46" s="248"/>
      <c r="B46" s="248"/>
      <c r="C46" s="248"/>
      <c r="D46" s="248"/>
      <c r="E46" s="250"/>
      <c r="G46" s="250"/>
      <c r="H46" s="248"/>
      <c r="I46" s="248"/>
      <c r="J46" s="248"/>
      <c r="K46" s="248"/>
    </row>
    <row r="47" spans="1:11" ht="15">
      <c r="A47" s="248"/>
      <c r="B47" s="248"/>
      <c r="C47" s="248"/>
      <c r="D47" s="248"/>
      <c r="E47" s="250"/>
      <c r="G47" s="250"/>
      <c r="H47" s="248"/>
      <c r="I47" s="248"/>
      <c r="J47" s="248"/>
      <c r="K47" s="248"/>
    </row>
    <row r="48" spans="1:11" ht="15">
      <c r="A48" s="248"/>
      <c r="B48" s="248"/>
      <c r="C48" s="248"/>
      <c r="D48" s="248"/>
      <c r="E48" s="250"/>
      <c r="G48" s="250"/>
      <c r="H48" s="248"/>
      <c r="I48" s="248"/>
      <c r="J48" s="248"/>
      <c r="K48" s="248"/>
    </row>
    <row r="49" spans="1:11" ht="15">
      <c r="A49" s="248"/>
      <c r="B49" s="248"/>
      <c r="C49" s="248"/>
      <c r="D49" s="248"/>
      <c r="E49" s="250"/>
      <c r="G49" s="250"/>
      <c r="H49" s="248"/>
      <c r="I49" s="248"/>
      <c r="J49" s="248"/>
      <c r="K49" s="248"/>
    </row>
    <row r="50" spans="1:11" ht="15">
      <c r="A50" s="248"/>
      <c r="B50" s="248"/>
      <c r="C50" s="248"/>
      <c r="D50" s="248"/>
      <c r="E50" s="250"/>
      <c r="G50" s="250"/>
      <c r="H50" s="248"/>
      <c r="I50" s="248"/>
      <c r="J50" s="248"/>
      <c r="K50" s="248"/>
    </row>
    <row r="51" spans="1:11" ht="15">
      <c r="A51" s="248"/>
      <c r="B51" s="248"/>
      <c r="C51" s="248"/>
      <c r="D51" s="248"/>
      <c r="H51" s="248"/>
      <c r="I51" s="248"/>
      <c r="J51" s="248"/>
      <c r="K51" s="248"/>
    </row>
    <row r="52" spans="1:11" ht="15">
      <c r="A52" s="248"/>
      <c r="B52" s="248"/>
      <c r="C52" s="248"/>
      <c r="D52" s="248"/>
      <c r="H52" s="248"/>
      <c r="I52" s="248"/>
      <c r="J52" s="248"/>
      <c r="K52" s="248"/>
    </row>
    <row r="53" spans="1:11" ht="15">
      <c r="A53" s="248"/>
      <c r="B53" s="248"/>
      <c r="C53" s="248"/>
      <c r="D53" s="248"/>
      <c r="H53" s="248"/>
      <c r="I53" s="248"/>
      <c r="J53" s="248"/>
      <c r="K53" s="248"/>
    </row>
    <row r="54" spans="1:11" ht="15">
      <c r="A54" s="248"/>
      <c r="B54" s="248"/>
      <c r="C54" s="248"/>
      <c r="D54" s="248"/>
      <c r="H54" s="248"/>
      <c r="I54" s="248"/>
      <c r="J54" s="248"/>
      <c r="K54" s="248"/>
    </row>
    <row r="55" spans="1:11" ht="15">
      <c r="A55" s="248"/>
      <c r="B55" s="248"/>
      <c r="C55" s="248"/>
      <c r="D55" s="248"/>
      <c r="H55" s="248"/>
      <c r="I55" s="248"/>
      <c r="J55" s="248"/>
      <c r="K55" s="248"/>
    </row>
    <row r="56" spans="1:11" ht="15">
      <c r="A56" s="248"/>
      <c r="B56" s="248"/>
      <c r="C56" s="248"/>
      <c r="D56" s="248"/>
      <c r="H56" s="248"/>
      <c r="I56" s="248"/>
      <c r="J56" s="248"/>
      <c r="K56" s="248"/>
    </row>
    <row r="57" spans="1:11" ht="15">
      <c r="A57" s="248"/>
      <c r="B57" s="248"/>
      <c r="C57" s="248"/>
      <c r="D57" s="248"/>
      <c r="H57" s="248"/>
      <c r="I57" s="248"/>
      <c r="J57" s="248"/>
      <c r="K57" s="248"/>
    </row>
    <row r="58" spans="1:11" ht="15">
      <c r="A58" s="248"/>
      <c r="B58" s="248"/>
      <c r="C58" s="248"/>
      <c r="D58" s="248"/>
      <c r="H58" s="248"/>
      <c r="I58" s="248"/>
      <c r="J58" s="248"/>
      <c r="K58" s="248"/>
    </row>
    <row r="59" spans="1:11" ht="15">
      <c r="A59" s="248"/>
      <c r="B59" s="248"/>
      <c r="C59" s="248"/>
      <c r="D59" s="248"/>
      <c r="H59" s="248"/>
      <c r="I59" s="248"/>
      <c r="J59" s="248"/>
      <c r="K59" s="248"/>
    </row>
    <row r="60" spans="1:11" ht="15">
      <c r="A60" s="248"/>
      <c r="B60" s="248"/>
      <c r="C60" s="248"/>
      <c r="D60" s="248"/>
      <c r="H60" s="248"/>
      <c r="I60" s="248"/>
      <c r="J60" s="248"/>
      <c r="K60" s="248"/>
    </row>
    <row r="61" spans="1:11" ht="15">
      <c r="A61" s="248"/>
      <c r="B61" s="248"/>
      <c r="C61" s="248"/>
      <c r="D61" s="248"/>
      <c r="H61" s="248"/>
      <c r="I61" s="248"/>
      <c r="J61" s="248"/>
      <c r="K61" s="248"/>
    </row>
    <row r="62" spans="1:11" ht="15">
      <c r="A62" s="248"/>
      <c r="B62" s="248"/>
      <c r="C62" s="248"/>
      <c r="D62" s="248"/>
      <c r="H62" s="248"/>
      <c r="I62" s="248"/>
      <c r="J62" s="248"/>
      <c r="K62" s="248"/>
    </row>
    <row r="63" spans="1:11" ht="15">
      <c r="A63" s="248"/>
      <c r="B63" s="248"/>
      <c r="C63" s="248"/>
      <c r="D63" s="248"/>
      <c r="H63" s="248"/>
      <c r="I63" s="248"/>
      <c r="J63" s="248"/>
      <c r="K63" s="2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78" customWidth="1"/>
    <col min="2" max="3" width="9.125" style="179" customWidth="1"/>
    <col min="4" max="16384" width="9.125" style="180" customWidth="1"/>
  </cols>
  <sheetData>
    <row r="1" ht="15">
      <c r="A1" s="178" t="s">
        <v>403</v>
      </c>
    </row>
    <row r="2" ht="15">
      <c r="A2" s="178" t="s">
        <v>404</v>
      </c>
    </row>
    <row r="4" spans="2:5" ht="15">
      <c r="B4" s="248"/>
      <c r="C4" s="181"/>
      <c r="D4" s="248"/>
      <c r="E4" s="248"/>
    </row>
    <row r="5" spans="2:10" ht="15">
      <c r="B5" s="248" t="s">
        <v>405</v>
      </c>
      <c r="C5" s="181"/>
      <c r="D5" s="248"/>
      <c r="E5" s="248"/>
      <c r="F5" s="180" t="s">
        <v>406</v>
      </c>
      <c r="J5" s="180" t="s">
        <v>407</v>
      </c>
    </row>
    <row r="6" spans="2:13" ht="15">
      <c r="B6" s="181" t="s">
        <v>77</v>
      </c>
      <c r="C6" s="181" t="s">
        <v>71</v>
      </c>
      <c r="D6" s="181" t="s">
        <v>72</v>
      </c>
      <c r="E6" s="253" t="s">
        <v>408</v>
      </c>
      <c r="F6" s="181" t="s">
        <v>77</v>
      </c>
      <c r="G6" s="181" t="s">
        <v>71</v>
      </c>
      <c r="H6" s="181" t="s">
        <v>72</v>
      </c>
      <c r="I6" s="253" t="s">
        <v>408</v>
      </c>
      <c r="J6" s="181" t="s">
        <v>77</v>
      </c>
      <c r="K6" s="181" t="s">
        <v>71</v>
      </c>
      <c r="L6" s="181" t="s">
        <v>72</v>
      </c>
      <c r="M6" s="253" t="s">
        <v>408</v>
      </c>
    </row>
    <row r="7" spans="1:13" ht="15">
      <c r="A7" s="182">
        <v>1991</v>
      </c>
      <c r="B7" s="183">
        <v>68.83</v>
      </c>
      <c r="C7" s="183">
        <v>81.89</v>
      </c>
      <c r="D7" s="183">
        <v>61.7</v>
      </c>
      <c r="E7" s="183">
        <v>86.66</v>
      </c>
      <c r="F7" s="184">
        <v>6.07</v>
      </c>
      <c r="G7" s="184">
        <v>4.69</v>
      </c>
      <c r="H7" s="184">
        <v>7</v>
      </c>
      <c r="I7" s="184">
        <v>3.55</v>
      </c>
      <c r="J7" s="184">
        <v>5.6</v>
      </c>
      <c r="K7" s="184">
        <v>3.96</v>
      </c>
      <c r="L7" s="184">
        <v>5.95</v>
      </c>
      <c r="M7" s="184">
        <v>1.86</v>
      </c>
    </row>
    <row r="8" spans="1:13" ht="15">
      <c r="A8" s="182">
        <v>1992</v>
      </c>
      <c r="B8" s="185">
        <v>62.15</v>
      </c>
      <c r="C8" s="185">
        <v>77.28</v>
      </c>
      <c r="D8" s="185">
        <v>54.67</v>
      </c>
      <c r="E8" s="185">
        <v>85.07</v>
      </c>
      <c r="F8" s="184">
        <v>6.5</v>
      </c>
      <c r="G8" s="184">
        <v>6.26</v>
      </c>
      <c r="H8" s="184">
        <v>6.26</v>
      </c>
      <c r="I8" s="184">
        <v>4.35</v>
      </c>
      <c r="J8" s="184">
        <v>6.81</v>
      </c>
      <c r="K8" s="184">
        <v>4.82</v>
      </c>
      <c r="L8" s="184">
        <v>7.38</v>
      </c>
      <c r="M8" s="184">
        <v>4.42</v>
      </c>
    </row>
    <row r="9" spans="1:13" ht="15">
      <c r="A9" s="182">
        <v>1993</v>
      </c>
      <c r="B9" s="184">
        <v>54.94</v>
      </c>
      <c r="C9" s="184">
        <v>71.6</v>
      </c>
      <c r="D9" s="184">
        <v>46.1</v>
      </c>
      <c r="E9" s="184">
        <v>83.72</v>
      </c>
      <c r="F9" s="184">
        <v>8.63</v>
      </c>
      <c r="G9" s="184">
        <v>8.1</v>
      </c>
      <c r="H9" s="184">
        <v>7.74</v>
      </c>
      <c r="I9" s="184">
        <v>4.56</v>
      </c>
      <c r="J9" s="184">
        <v>8.3</v>
      </c>
      <c r="K9" s="184">
        <v>5.7</v>
      </c>
      <c r="L9" s="184">
        <v>8.97</v>
      </c>
      <c r="M9" s="184">
        <v>3.24</v>
      </c>
    </row>
    <row r="10" spans="1:13" ht="15">
      <c r="A10" s="182">
        <v>1994</v>
      </c>
      <c r="B10" s="184">
        <v>48.77</v>
      </c>
      <c r="C10" s="184">
        <v>66.42</v>
      </c>
      <c r="D10" s="184">
        <v>40.12</v>
      </c>
      <c r="E10" s="184">
        <v>80.8</v>
      </c>
      <c r="F10" s="184">
        <v>9.21</v>
      </c>
      <c r="G10" s="184">
        <v>10.79</v>
      </c>
      <c r="H10" s="184">
        <v>10.02</v>
      </c>
      <c r="I10" s="184">
        <v>8.03</v>
      </c>
      <c r="J10" s="184">
        <v>9.1</v>
      </c>
      <c r="K10" s="184">
        <v>6.91</v>
      </c>
      <c r="L10" s="184">
        <v>10.87</v>
      </c>
      <c r="M10" s="184">
        <v>3.79</v>
      </c>
    </row>
    <row r="11" spans="1:13" ht="15">
      <c r="A11" s="182">
        <v>1995</v>
      </c>
      <c r="B11" s="184">
        <v>44.35</v>
      </c>
      <c r="C11" s="184">
        <v>61.39</v>
      </c>
      <c r="D11" s="184">
        <v>36.96</v>
      </c>
      <c r="E11" s="184">
        <v>77.14</v>
      </c>
      <c r="F11" s="184">
        <v>10.93</v>
      </c>
      <c r="G11" s="184">
        <v>11.53</v>
      </c>
      <c r="H11" s="184">
        <v>11.36</v>
      </c>
      <c r="I11" s="184">
        <v>8.34</v>
      </c>
      <c r="J11" s="184">
        <v>8.8</v>
      </c>
      <c r="K11" s="184">
        <v>7.27</v>
      </c>
      <c r="L11" s="184">
        <v>9.43</v>
      </c>
      <c r="M11" s="184">
        <v>4.87</v>
      </c>
    </row>
    <row r="12" spans="1:13" ht="15">
      <c r="A12" s="182">
        <v>1996</v>
      </c>
      <c r="B12" s="184">
        <v>39.1</v>
      </c>
      <c r="C12" s="184">
        <v>58.94</v>
      </c>
      <c r="D12" s="184">
        <v>31.75</v>
      </c>
      <c r="E12" s="184">
        <v>73.8</v>
      </c>
      <c r="F12" s="184">
        <v>10.98</v>
      </c>
      <c r="G12" s="184">
        <v>12.24</v>
      </c>
      <c r="H12" s="184">
        <v>11.26</v>
      </c>
      <c r="I12" s="184">
        <v>8.01</v>
      </c>
      <c r="J12" s="184">
        <v>9.89</v>
      </c>
      <c r="K12" s="184">
        <v>7.91</v>
      </c>
      <c r="L12" s="184">
        <v>12.66</v>
      </c>
      <c r="M12" s="184">
        <v>5.67</v>
      </c>
    </row>
    <row r="13" spans="1:13" ht="15">
      <c r="A13" s="182">
        <v>1997</v>
      </c>
      <c r="B13" s="184">
        <v>35.55</v>
      </c>
      <c r="C13" s="184">
        <v>55.15</v>
      </c>
      <c r="D13" s="184">
        <v>32.14</v>
      </c>
      <c r="E13" s="184">
        <v>67.65</v>
      </c>
      <c r="F13" s="184">
        <v>12.19</v>
      </c>
      <c r="G13" s="184">
        <v>13.5</v>
      </c>
      <c r="H13" s="184">
        <v>12.77</v>
      </c>
      <c r="I13" s="184">
        <v>11.42</v>
      </c>
      <c r="J13" s="184">
        <v>10.78</v>
      </c>
      <c r="K13" s="184">
        <v>7.55</v>
      </c>
      <c r="L13" s="184">
        <v>9.85</v>
      </c>
      <c r="M13" s="184">
        <v>8.22</v>
      </c>
    </row>
    <row r="14" spans="1:13" ht="15">
      <c r="A14" s="182">
        <v>1998</v>
      </c>
      <c r="B14" s="184">
        <v>32.67</v>
      </c>
      <c r="C14" s="184">
        <v>51.96</v>
      </c>
      <c r="D14" s="184">
        <v>28.62</v>
      </c>
      <c r="E14" s="184">
        <v>66.43</v>
      </c>
      <c r="F14" s="184">
        <v>13.24</v>
      </c>
      <c r="G14" s="184">
        <v>14.43</v>
      </c>
      <c r="H14" s="184">
        <v>12.25</v>
      </c>
      <c r="I14" s="184">
        <v>12.09</v>
      </c>
      <c r="J14" s="184">
        <v>10.1</v>
      </c>
      <c r="K14" s="184">
        <v>8.34</v>
      </c>
      <c r="L14" s="184">
        <v>10.63</v>
      </c>
      <c r="M14" s="184">
        <v>7.63</v>
      </c>
    </row>
    <row r="15" spans="1:13" ht="15">
      <c r="A15" s="182">
        <v>1999</v>
      </c>
      <c r="B15" s="184">
        <v>29.52</v>
      </c>
      <c r="C15" s="184">
        <v>47.4</v>
      </c>
      <c r="D15" s="184">
        <v>25.54</v>
      </c>
      <c r="E15" s="184">
        <v>64.09</v>
      </c>
      <c r="F15" s="184">
        <v>14.93</v>
      </c>
      <c r="G15" s="184">
        <v>15.84</v>
      </c>
      <c r="H15" s="184">
        <v>14.76</v>
      </c>
      <c r="I15" s="184">
        <v>11.35</v>
      </c>
      <c r="J15" s="184">
        <v>9.64</v>
      </c>
      <c r="K15" s="184">
        <v>8.14</v>
      </c>
      <c r="L15" s="184">
        <v>10.07</v>
      </c>
      <c r="M15" s="184">
        <v>6.13</v>
      </c>
    </row>
    <row r="16" spans="1:13" ht="15">
      <c r="A16" s="182">
        <v>2000</v>
      </c>
      <c r="B16" s="184">
        <v>26.9</v>
      </c>
      <c r="C16" s="184">
        <v>43</v>
      </c>
      <c r="D16" s="184">
        <v>21.03</v>
      </c>
      <c r="E16" s="184">
        <v>59.79</v>
      </c>
      <c r="F16" s="184">
        <v>15.13</v>
      </c>
      <c r="G16" s="184">
        <v>16.42</v>
      </c>
      <c r="H16" s="184">
        <v>14.36</v>
      </c>
      <c r="I16" s="184">
        <v>13.24</v>
      </c>
      <c r="J16" s="184">
        <v>10.19</v>
      </c>
      <c r="K16" s="184">
        <v>9.49</v>
      </c>
      <c r="L16" s="184">
        <v>10.59</v>
      </c>
      <c r="M16" s="184">
        <v>6.82</v>
      </c>
    </row>
    <row r="17" spans="1:13" ht="15">
      <c r="A17" s="182">
        <v>2001</v>
      </c>
      <c r="B17" s="184">
        <v>26.37</v>
      </c>
      <c r="C17" s="184">
        <v>41.59</v>
      </c>
      <c r="D17" s="184">
        <v>21.99</v>
      </c>
      <c r="E17" s="184">
        <v>54.93</v>
      </c>
      <c r="F17" s="184">
        <v>15.19</v>
      </c>
      <c r="G17" s="184">
        <v>16.87</v>
      </c>
      <c r="H17" s="184">
        <v>14.14</v>
      </c>
      <c r="I17" s="184">
        <v>13.31</v>
      </c>
      <c r="J17" s="184">
        <v>9.79</v>
      </c>
      <c r="K17" s="184">
        <v>8.56</v>
      </c>
      <c r="L17" s="184">
        <v>10.45</v>
      </c>
      <c r="M17" s="184">
        <v>7.89</v>
      </c>
    </row>
    <row r="18" spans="1:13" ht="15">
      <c r="A18" s="182">
        <v>2002</v>
      </c>
      <c r="B18" s="184">
        <v>24.87</v>
      </c>
      <c r="C18" s="184">
        <v>40.36</v>
      </c>
      <c r="D18" s="184">
        <v>22.07</v>
      </c>
      <c r="E18" s="184">
        <v>52.17</v>
      </c>
      <c r="F18" s="184">
        <v>15.8</v>
      </c>
      <c r="G18" s="184">
        <v>18.86</v>
      </c>
      <c r="H18" s="184">
        <v>14.52</v>
      </c>
      <c r="I18" s="184">
        <v>16.62</v>
      </c>
      <c r="J18" s="184">
        <v>10.61</v>
      </c>
      <c r="K18" s="184">
        <v>9.26</v>
      </c>
      <c r="L18" s="184">
        <v>11.01</v>
      </c>
      <c r="M18" s="184">
        <v>7.09</v>
      </c>
    </row>
    <row r="19" spans="1:13" ht="15">
      <c r="A19" s="182">
        <v>2003</v>
      </c>
      <c r="B19" s="184">
        <v>25.12</v>
      </c>
      <c r="C19" s="184">
        <v>37.79</v>
      </c>
      <c r="D19" s="184">
        <v>21.04</v>
      </c>
      <c r="E19" s="184">
        <v>48.98</v>
      </c>
      <c r="F19" s="184">
        <v>16.79</v>
      </c>
      <c r="G19" s="184">
        <v>20.27</v>
      </c>
      <c r="H19" s="184">
        <v>15.45</v>
      </c>
      <c r="I19" s="184">
        <v>17.19</v>
      </c>
      <c r="J19" s="184">
        <v>11.2</v>
      </c>
      <c r="K19" s="184">
        <v>10.02</v>
      </c>
      <c r="L19" s="184">
        <v>10.95</v>
      </c>
      <c r="M19" s="184">
        <v>9.71</v>
      </c>
    </row>
    <row r="20" spans="1:13" ht="15">
      <c r="A20" s="186">
        <v>2004</v>
      </c>
      <c r="B20" s="184">
        <v>23.16</v>
      </c>
      <c r="C20" s="184">
        <v>36.5</v>
      </c>
      <c r="D20" s="184">
        <v>22.03</v>
      </c>
      <c r="E20" s="184">
        <v>47.98</v>
      </c>
      <c r="F20" s="184">
        <v>16.83</v>
      </c>
      <c r="G20" s="184">
        <v>19.84</v>
      </c>
      <c r="H20" s="184">
        <v>17.4</v>
      </c>
      <c r="I20" s="184">
        <v>16.15</v>
      </c>
      <c r="J20" s="184">
        <v>11.1</v>
      </c>
      <c r="K20" s="184">
        <v>9.41</v>
      </c>
      <c r="L20" s="184">
        <v>9.74</v>
      </c>
      <c r="M20" s="184">
        <v>11.04</v>
      </c>
    </row>
    <row r="21" spans="1:13" ht="15">
      <c r="A21" s="186">
        <v>2005</v>
      </c>
      <c r="B21" s="184">
        <v>22.02</v>
      </c>
      <c r="C21" s="184">
        <v>35.53</v>
      </c>
      <c r="D21" s="184">
        <v>21.6</v>
      </c>
      <c r="E21" s="184">
        <v>51.58</v>
      </c>
      <c r="F21" s="184">
        <v>16.31</v>
      </c>
      <c r="G21" s="184">
        <v>20.69</v>
      </c>
      <c r="H21" s="184">
        <v>16.23</v>
      </c>
      <c r="I21" s="184">
        <v>17.07</v>
      </c>
      <c r="J21" s="184">
        <v>10.27</v>
      </c>
      <c r="K21" s="184">
        <v>9.46</v>
      </c>
      <c r="L21" s="184">
        <v>11.11</v>
      </c>
      <c r="M21" s="184">
        <v>7.24</v>
      </c>
    </row>
    <row r="22" spans="1:13" ht="15">
      <c r="A22" s="186">
        <v>2006</v>
      </c>
      <c r="B22" s="184">
        <v>22.01</v>
      </c>
      <c r="C22" s="184">
        <v>34.8</v>
      </c>
      <c r="D22" s="184">
        <v>19.9</v>
      </c>
      <c r="E22" s="184">
        <v>49.49</v>
      </c>
      <c r="F22" s="184">
        <v>15.53</v>
      </c>
      <c r="G22" s="184">
        <v>19.68</v>
      </c>
      <c r="H22" s="184">
        <v>15.2</v>
      </c>
      <c r="I22" s="184">
        <v>17.96</v>
      </c>
      <c r="J22" s="184">
        <v>10.78</v>
      </c>
      <c r="K22" s="184">
        <v>9.82</v>
      </c>
      <c r="L22" s="184">
        <v>10.46</v>
      </c>
      <c r="M22" s="184">
        <v>6.98</v>
      </c>
    </row>
    <row r="23" ht="15">
      <c r="A23" s="186"/>
    </row>
    <row r="26" ht="15">
      <c r="C26" s="187"/>
    </row>
    <row r="27" spans="2:5" ht="15">
      <c r="B27" s="181"/>
      <c r="C27" s="181"/>
      <c r="D27" s="181"/>
      <c r="E27" s="253"/>
    </row>
    <row r="28" spans="1:5" ht="15">
      <c r="A28" s="182"/>
      <c r="B28" s="183"/>
      <c r="C28" s="183"/>
      <c r="D28" s="183"/>
      <c r="E28" s="183"/>
    </row>
    <row r="29" spans="1:5" ht="15">
      <c r="A29" s="182"/>
      <c r="B29" s="185"/>
      <c r="C29" s="185"/>
      <c r="D29" s="185"/>
      <c r="E29" s="185"/>
    </row>
    <row r="30" spans="1:5" ht="15">
      <c r="A30" s="182"/>
      <c r="B30" s="184"/>
      <c r="C30" s="184"/>
      <c r="D30" s="184"/>
      <c r="E30" s="184"/>
    </row>
    <row r="31" spans="1:5" ht="15">
      <c r="A31" s="182"/>
      <c r="B31" s="184"/>
      <c r="C31" s="184"/>
      <c r="D31" s="184"/>
      <c r="E31" s="184"/>
    </row>
    <row r="32" spans="1:5" ht="15">
      <c r="A32" s="182"/>
      <c r="B32" s="184"/>
      <c r="C32" s="184"/>
      <c r="D32" s="184"/>
      <c r="E32" s="184"/>
    </row>
    <row r="33" spans="1:5" ht="15">
      <c r="A33" s="182"/>
      <c r="B33" s="184"/>
      <c r="C33" s="184"/>
      <c r="D33" s="184"/>
      <c r="E33" s="184"/>
    </row>
    <row r="34" spans="1:5" ht="15">
      <c r="A34" s="182"/>
      <c r="B34" s="184"/>
      <c r="C34" s="184"/>
      <c r="D34" s="184"/>
      <c r="E34" s="184"/>
    </row>
    <row r="35" spans="1:5" ht="15">
      <c r="A35" s="182"/>
      <c r="B35" s="184"/>
      <c r="C35" s="184"/>
      <c r="D35" s="184"/>
      <c r="E35" s="184"/>
    </row>
    <row r="36" spans="1:5" ht="15">
      <c r="A36" s="182"/>
      <c r="B36" s="184"/>
      <c r="C36" s="184"/>
      <c r="D36" s="184"/>
      <c r="E36" s="184"/>
    </row>
    <row r="37" spans="1:5" ht="15">
      <c r="A37" s="182"/>
      <c r="B37" s="184"/>
      <c r="C37" s="184"/>
      <c r="D37" s="184"/>
      <c r="E37" s="184"/>
    </row>
    <row r="38" spans="1:5" ht="15">
      <c r="A38" s="182"/>
      <c r="B38" s="184"/>
      <c r="C38" s="184"/>
      <c r="D38" s="184"/>
      <c r="E38" s="184"/>
    </row>
    <row r="39" spans="1:5" ht="15">
      <c r="A39" s="182"/>
      <c r="B39" s="184"/>
      <c r="C39" s="184"/>
      <c r="D39" s="184"/>
      <c r="E39" s="184"/>
    </row>
    <row r="40" spans="1:5" ht="15">
      <c r="A40" s="182"/>
      <c r="B40" s="184"/>
      <c r="C40" s="184"/>
      <c r="D40" s="184"/>
      <c r="E40" s="184"/>
    </row>
    <row r="41" spans="1:5" ht="15">
      <c r="A41" s="186"/>
      <c r="B41" s="184"/>
      <c r="C41" s="184"/>
      <c r="D41" s="184"/>
      <c r="E41" s="184"/>
    </row>
    <row r="42" spans="1:5" ht="15">
      <c r="A42" s="186"/>
      <c r="B42" s="184"/>
      <c r="C42" s="184"/>
      <c r="D42" s="184"/>
      <c r="E42" s="184"/>
    </row>
    <row r="43" spans="2:3" ht="15">
      <c r="B43" s="187"/>
      <c r="C43" s="187"/>
    </row>
    <row r="44" spans="2:3" ht="15">
      <c r="B44" s="187"/>
      <c r="C44" s="187"/>
    </row>
    <row r="45" spans="2:3" ht="15">
      <c r="B45" s="187"/>
      <c r="C45" s="187"/>
    </row>
    <row r="46" spans="2:3" ht="15">
      <c r="B46" s="187"/>
      <c r="C46" s="187"/>
    </row>
    <row r="47" spans="2:3" ht="15">
      <c r="B47" s="187"/>
      <c r="C47" s="187"/>
    </row>
    <row r="48" spans="2:3" ht="15">
      <c r="B48" s="187"/>
      <c r="C48" s="187"/>
    </row>
    <row r="49" spans="2:3" ht="15">
      <c r="B49" s="187"/>
      <c r="C49" s="187"/>
    </row>
    <row r="50" ht="15">
      <c r="C50" s="187"/>
    </row>
    <row r="54" ht="15">
      <c r="B54" s="187"/>
    </row>
    <row r="55" spans="2:3" ht="15">
      <c r="B55" s="187"/>
      <c r="C55" s="187"/>
    </row>
    <row r="56" spans="2:3" ht="15">
      <c r="B56" s="187"/>
      <c r="C56" s="187"/>
    </row>
    <row r="57" spans="2:3" ht="15">
      <c r="B57" s="187"/>
      <c r="C57" s="187"/>
    </row>
    <row r="58" spans="2:3" ht="15">
      <c r="B58" s="187"/>
      <c r="C58" s="187"/>
    </row>
    <row r="59" spans="2:3" ht="15">
      <c r="B59" s="187"/>
      <c r="C59" s="187"/>
    </row>
    <row r="60" spans="2:3" ht="15">
      <c r="B60" s="187"/>
      <c r="C60" s="187"/>
    </row>
    <row r="61" spans="2:3" ht="15">
      <c r="B61" s="187"/>
      <c r="C61" s="187"/>
    </row>
    <row r="62" ht="15">
      <c r="C62" s="1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45" customWidth="1"/>
    <col min="2" max="2" width="10.00390625" style="25" customWidth="1"/>
    <col min="3" max="3" width="8.875" style="25" customWidth="1"/>
    <col min="4" max="4" width="15.375" style="25" customWidth="1"/>
    <col min="5" max="5" width="8.875" style="25" customWidth="1"/>
    <col min="6" max="6" width="15.375" style="16" customWidth="1"/>
    <col min="7" max="7" width="8.875" style="25" customWidth="1"/>
    <col min="8" max="8" width="18.125" style="16" customWidth="1"/>
    <col min="9" max="9" width="8.875" style="25" customWidth="1"/>
    <col min="10" max="247" width="9.125" style="16" customWidth="1"/>
    <col min="248" max="248" width="26.125" style="16" customWidth="1"/>
    <col min="249" max="249" width="7.25390625" style="16" customWidth="1"/>
    <col min="250" max="250" width="10.00390625" style="16" customWidth="1"/>
    <col min="251" max="251" width="8.875" style="16" customWidth="1"/>
    <col min="252" max="252" width="15.375" style="16" customWidth="1"/>
    <col min="253" max="253" width="8.875" style="16" customWidth="1"/>
    <col min="254" max="254" width="15.375" style="16" customWidth="1"/>
    <col min="255" max="255" width="8.875" style="16" customWidth="1"/>
    <col min="256" max="16384" width="18.125" style="16" customWidth="1"/>
  </cols>
  <sheetData>
    <row r="1" ht="15">
      <c r="A1" s="45" t="s">
        <v>98</v>
      </c>
    </row>
    <row r="2" ht="15">
      <c r="A2" s="45" t="s">
        <v>99</v>
      </c>
    </row>
    <row r="5" spans="2:9" ht="15">
      <c r="B5" s="53"/>
      <c r="C5" s="53"/>
      <c r="D5" s="53" t="s">
        <v>100</v>
      </c>
      <c r="E5" s="53"/>
      <c r="F5" s="53" t="s">
        <v>101</v>
      </c>
      <c r="G5" s="53"/>
      <c r="H5" s="54" t="s">
        <v>102</v>
      </c>
      <c r="I5" s="53"/>
    </row>
    <row r="6" spans="2:11" ht="15">
      <c r="B6" s="53" t="s">
        <v>103</v>
      </c>
      <c r="C6" s="53" t="s">
        <v>104</v>
      </c>
      <c r="D6" s="55" t="s">
        <v>105</v>
      </c>
      <c r="E6" s="53" t="s">
        <v>104</v>
      </c>
      <c r="F6" s="55" t="s">
        <v>106</v>
      </c>
      <c r="G6" s="53" t="s">
        <v>104</v>
      </c>
      <c r="H6" s="56" t="s">
        <v>107</v>
      </c>
      <c r="I6" s="53" t="s">
        <v>104</v>
      </c>
      <c r="K6" s="16" t="s">
        <v>153</v>
      </c>
    </row>
    <row r="7" spans="1:9" ht="15">
      <c r="A7" s="45">
        <v>1988</v>
      </c>
      <c r="B7" s="25">
        <v>40390</v>
      </c>
      <c r="C7" s="57"/>
      <c r="D7" s="25">
        <v>2463</v>
      </c>
      <c r="E7" s="57"/>
      <c r="F7" s="16">
        <v>669</v>
      </c>
      <c r="G7" s="57"/>
      <c r="H7" s="25">
        <v>43522</v>
      </c>
      <c r="I7" s="57"/>
    </row>
    <row r="8" spans="1:16" ht="15">
      <c r="A8" s="45">
        <v>1989</v>
      </c>
      <c r="B8" s="25">
        <v>44621</v>
      </c>
      <c r="C8" s="55">
        <f aca="true" t="shared" si="0" ref="C8:C28">(B8-B7)/B7*100</f>
        <v>10.475365189403316</v>
      </c>
      <c r="D8" s="25">
        <v>2515</v>
      </c>
      <c r="E8" s="55">
        <f>(D8-D7)/D7*100</f>
        <v>2.111246447421843</v>
      </c>
      <c r="F8" s="16">
        <v>655</v>
      </c>
      <c r="G8" s="55">
        <f>(F8-F7)/F7*100</f>
        <v>-2.092675635276532</v>
      </c>
      <c r="H8" s="25">
        <v>47791</v>
      </c>
      <c r="I8" s="55">
        <f aca="true" t="shared" si="1" ref="I8:I28">(H8-H7)/H7*100</f>
        <v>9.80883231469142</v>
      </c>
      <c r="K8" s="16" t="s">
        <v>154</v>
      </c>
      <c r="M8" s="25"/>
      <c r="N8" s="25"/>
      <c r="P8" s="25"/>
    </row>
    <row r="9" spans="1:16" ht="15">
      <c r="A9" s="58">
        <v>1990</v>
      </c>
      <c r="B9" s="25">
        <v>49122</v>
      </c>
      <c r="C9" s="55">
        <f t="shared" si="0"/>
        <v>10.087178682683042</v>
      </c>
      <c r="D9" s="25">
        <v>2577</v>
      </c>
      <c r="E9" s="55">
        <f aca="true" t="shared" si="2" ref="E9:E28">(D9-D8)/D8*100</f>
        <v>2.4652087475149105</v>
      </c>
      <c r="F9" s="16">
        <v>833</v>
      </c>
      <c r="G9" s="55">
        <f aca="true" t="shared" si="3" ref="G9:G28">(F9-F8)/F8*100</f>
        <v>27.175572519083968</v>
      </c>
      <c r="H9" s="25">
        <v>52532</v>
      </c>
      <c r="I9" s="55">
        <f t="shared" si="1"/>
        <v>9.920277876587642</v>
      </c>
      <c r="K9" s="16" t="s">
        <v>154</v>
      </c>
      <c r="M9" s="25"/>
      <c r="N9" s="25"/>
      <c r="P9" s="25"/>
    </row>
    <row r="10" spans="1:16" ht="15">
      <c r="A10" s="45">
        <v>1991</v>
      </c>
      <c r="B10" s="25">
        <v>53434</v>
      </c>
      <c r="C10" s="55">
        <f t="shared" si="0"/>
        <v>8.778144212369202</v>
      </c>
      <c r="D10" s="25">
        <v>2631</v>
      </c>
      <c r="E10" s="55">
        <f t="shared" si="2"/>
        <v>2.0954598370197903</v>
      </c>
      <c r="F10" s="16">
        <v>852</v>
      </c>
      <c r="G10" s="55">
        <f t="shared" si="3"/>
        <v>2.2809123649459786</v>
      </c>
      <c r="H10" s="25">
        <v>56917</v>
      </c>
      <c r="I10" s="55">
        <f t="shared" si="1"/>
        <v>8.347293078504531</v>
      </c>
      <c r="K10" s="16" t="s">
        <v>154</v>
      </c>
      <c r="M10" s="25"/>
      <c r="N10" s="25"/>
      <c r="P10" s="25"/>
    </row>
    <row r="11" spans="1:16" ht="15">
      <c r="A11" s="45">
        <v>1992</v>
      </c>
      <c r="B11" s="25">
        <v>58806</v>
      </c>
      <c r="C11" s="55">
        <f t="shared" si="0"/>
        <v>10.053523973500019</v>
      </c>
      <c r="D11" s="25">
        <v>2612</v>
      </c>
      <c r="E11" s="55">
        <f t="shared" si="2"/>
        <v>-0.7221588749524895</v>
      </c>
      <c r="F11" s="16">
        <v>895</v>
      </c>
      <c r="G11" s="55">
        <f t="shared" si="3"/>
        <v>5.046948356807512</v>
      </c>
      <c r="H11" s="25">
        <v>62313</v>
      </c>
      <c r="I11" s="55">
        <f t="shared" si="1"/>
        <v>9.480471563856142</v>
      </c>
      <c r="K11" s="16" t="s">
        <v>154</v>
      </c>
      <c r="M11" s="25"/>
      <c r="N11" s="25"/>
      <c r="P11" s="25"/>
    </row>
    <row r="12" spans="1:16" ht="15">
      <c r="A12" s="58">
        <v>1993</v>
      </c>
      <c r="B12" s="25">
        <v>62582</v>
      </c>
      <c r="C12" s="55">
        <f t="shared" si="0"/>
        <v>6.421113491820563</v>
      </c>
      <c r="D12" s="25">
        <v>2926</v>
      </c>
      <c r="E12" s="55">
        <f t="shared" si="2"/>
        <v>12.021439509954059</v>
      </c>
      <c r="F12" s="16">
        <v>984</v>
      </c>
      <c r="G12" s="55">
        <f t="shared" si="3"/>
        <v>9.944134078212292</v>
      </c>
      <c r="H12" s="25">
        <v>66492</v>
      </c>
      <c r="I12" s="55">
        <f t="shared" si="1"/>
        <v>6.706465745510568</v>
      </c>
      <c r="K12" s="16" t="s">
        <v>154</v>
      </c>
      <c r="M12" s="25"/>
      <c r="N12" s="25"/>
      <c r="P12" s="25"/>
    </row>
    <row r="13" spans="1:16" ht="15">
      <c r="A13" s="58">
        <v>1994</v>
      </c>
      <c r="B13" s="25">
        <v>67534</v>
      </c>
      <c r="C13" s="55">
        <f t="shared" si="0"/>
        <v>7.912818382282445</v>
      </c>
      <c r="D13" s="25">
        <v>2952</v>
      </c>
      <c r="E13" s="55">
        <f t="shared" si="2"/>
        <v>0.888585099111415</v>
      </c>
      <c r="F13" s="25">
        <v>1103</v>
      </c>
      <c r="G13" s="55">
        <f t="shared" si="3"/>
        <v>12.09349593495935</v>
      </c>
      <c r="H13" s="25">
        <v>71589</v>
      </c>
      <c r="I13" s="55">
        <f t="shared" si="1"/>
        <v>7.665583829633641</v>
      </c>
      <c r="K13" s="16" t="s">
        <v>154</v>
      </c>
      <c r="M13" s="25"/>
      <c r="N13" s="25"/>
      <c r="P13" s="25"/>
    </row>
    <row r="14" spans="1:16" ht="15">
      <c r="A14" s="45">
        <v>1995</v>
      </c>
      <c r="B14" s="25">
        <v>69148</v>
      </c>
      <c r="C14" s="55">
        <f t="shared" si="0"/>
        <v>2.3899073059495954</v>
      </c>
      <c r="D14" s="25">
        <v>3029</v>
      </c>
      <c r="E14" s="55">
        <f t="shared" si="2"/>
        <v>2.6084010840108403</v>
      </c>
      <c r="F14" s="25">
        <v>1217</v>
      </c>
      <c r="G14" s="55">
        <f t="shared" si="3"/>
        <v>10.335448776065277</v>
      </c>
      <c r="H14" s="25">
        <v>73394</v>
      </c>
      <c r="I14" s="55">
        <f t="shared" si="1"/>
        <v>2.5213370769252257</v>
      </c>
      <c r="K14" s="16" t="s">
        <v>154</v>
      </c>
      <c r="M14" s="25"/>
      <c r="N14" s="25"/>
      <c r="O14" s="25"/>
      <c r="P14" s="25"/>
    </row>
    <row r="15" spans="1:16" ht="15">
      <c r="A15" s="45">
        <v>1996</v>
      </c>
      <c r="B15" s="25">
        <v>74049</v>
      </c>
      <c r="C15" s="55">
        <f t="shared" si="0"/>
        <v>7.087695956499103</v>
      </c>
      <c r="D15" s="25">
        <v>3038</v>
      </c>
      <c r="E15" s="55">
        <f t="shared" si="2"/>
        <v>0.29712776493892373</v>
      </c>
      <c r="F15" s="25">
        <v>1204</v>
      </c>
      <c r="G15" s="55">
        <f t="shared" si="3"/>
        <v>-1.0682004930156122</v>
      </c>
      <c r="H15" s="25">
        <v>78291</v>
      </c>
      <c r="I15" s="55">
        <f t="shared" si="1"/>
        <v>6.672207537400878</v>
      </c>
      <c r="K15" s="16" t="s">
        <v>154</v>
      </c>
      <c r="M15" s="25"/>
      <c r="N15" s="25"/>
      <c r="O15" s="25"/>
      <c r="P15" s="25"/>
    </row>
    <row r="16" spans="1:16" ht="15">
      <c r="A16" s="45">
        <v>1997</v>
      </c>
      <c r="B16" s="25">
        <v>79984</v>
      </c>
      <c r="C16" s="55">
        <f t="shared" si="0"/>
        <v>8.014963064997502</v>
      </c>
      <c r="D16" s="25">
        <v>3190</v>
      </c>
      <c r="E16" s="55">
        <f t="shared" si="2"/>
        <v>5.003291639236339</v>
      </c>
      <c r="F16" s="25">
        <v>1299</v>
      </c>
      <c r="G16" s="55">
        <f t="shared" si="3"/>
        <v>7.8903654485049834</v>
      </c>
      <c r="H16" s="25">
        <v>84473</v>
      </c>
      <c r="I16" s="55">
        <f t="shared" si="1"/>
        <v>7.896182192078271</v>
      </c>
      <c r="K16" s="16" t="s">
        <v>154</v>
      </c>
      <c r="M16" s="25"/>
      <c r="N16" s="25"/>
      <c r="O16" s="25"/>
      <c r="P16" s="25"/>
    </row>
    <row r="17" spans="1:16" ht="15">
      <c r="A17" s="45">
        <v>1998</v>
      </c>
      <c r="B17" s="25">
        <v>84466</v>
      </c>
      <c r="C17" s="55">
        <f t="shared" si="0"/>
        <v>5.603620724144829</v>
      </c>
      <c r="D17" s="25">
        <v>3446</v>
      </c>
      <c r="E17" s="55">
        <f t="shared" si="2"/>
        <v>8.025078369905957</v>
      </c>
      <c r="F17" s="25">
        <v>1347</v>
      </c>
      <c r="G17" s="55">
        <f t="shared" si="3"/>
        <v>3.695150115473441</v>
      </c>
      <c r="H17" s="25">
        <v>89259</v>
      </c>
      <c r="I17" s="55">
        <f t="shared" si="1"/>
        <v>5.665715672463391</v>
      </c>
      <c r="K17" s="16" t="s">
        <v>154</v>
      </c>
      <c r="M17" s="25"/>
      <c r="N17" s="25"/>
      <c r="O17" s="25"/>
      <c r="P17" s="25"/>
    </row>
    <row r="18" spans="1:16" ht="15">
      <c r="A18" s="45">
        <v>1999</v>
      </c>
      <c r="B18" s="25">
        <v>88829</v>
      </c>
      <c r="C18" s="55">
        <f t="shared" si="0"/>
        <v>5.165391992044136</v>
      </c>
      <c r="D18" s="25">
        <v>3685</v>
      </c>
      <c r="E18" s="55">
        <f t="shared" si="2"/>
        <v>6.935577481137551</v>
      </c>
      <c r="F18" s="25">
        <v>1446</v>
      </c>
      <c r="G18" s="55">
        <f t="shared" si="3"/>
        <v>7.349665924276169</v>
      </c>
      <c r="H18" s="25">
        <v>93960</v>
      </c>
      <c r="I18" s="55">
        <f t="shared" si="1"/>
        <v>5.266695795381978</v>
      </c>
      <c r="K18" s="16" t="s">
        <v>154</v>
      </c>
      <c r="M18" s="25"/>
      <c r="N18" s="25"/>
      <c r="O18" s="25"/>
      <c r="P18" s="25"/>
    </row>
    <row r="19" spans="1:16" ht="15">
      <c r="A19" s="45">
        <v>2000</v>
      </c>
      <c r="B19" s="25">
        <v>91679</v>
      </c>
      <c r="C19" s="55">
        <f t="shared" si="0"/>
        <v>3.2084116673608847</v>
      </c>
      <c r="D19" s="25">
        <v>4166</v>
      </c>
      <c r="E19" s="55">
        <f t="shared" si="2"/>
        <v>13.05291723202171</v>
      </c>
      <c r="F19" s="25">
        <v>1481</v>
      </c>
      <c r="G19" s="55">
        <f t="shared" si="3"/>
        <v>2.4204702627939145</v>
      </c>
      <c r="H19" s="25">
        <v>97326</v>
      </c>
      <c r="I19" s="55">
        <f t="shared" si="1"/>
        <v>3.582375478927203</v>
      </c>
      <c r="K19" s="16" t="s">
        <v>154</v>
      </c>
      <c r="M19" s="25"/>
      <c r="N19" s="25"/>
      <c r="O19" s="25"/>
      <c r="P19" s="25"/>
    </row>
    <row r="20" spans="1:16" ht="15">
      <c r="A20" s="45">
        <v>2001</v>
      </c>
      <c r="B20" s="25">
        <v>94705</v>
      </c>
      <c r="C20" s="55">
        <f t="shared" si="0"/>
        <v>3.300646822063941</v>
      </c>
      <c r="D20" s="25">
        <v>4498</v>
      </c>
      <c r="E20" s="55">
        <f t="shared" si="2"/>
        <v>7.969275084013443</v>
      </c>
      <c r="F20" s="25">
        <v>1665</v>
      </c>
      <c r="G20" s="55">
        <f t="shared" si="3"/>
        <v>12.424037812288994</v>
      </c>
      <c r="H20" s="25">
        <v>100868</v>
      </c>
      <c r="I20" s="55">
        <f t="shared" si="1"/>
        <v>3.6393152908780797</v>
      </c>
      <c r="K20" s="16" t="s">
        <v>154</v>
      </c>
      <c r="M20" s="25"/>
      <c r="N20" s="25"/>
      <c r="O20" s="25"/>
      <c r="P20" s="25"/>
    </row>
    <row r="21" spans="1:16" ht="15">
      <c r="A21" s="45">
        <v>2002</v>
      </c>
      <c r="B21" s="25">
        <v>96698</v>
      </c>
      <c r="C21" s="55">
        <f t="shared" si="0"/>
        <v>2.104429544374637</v>
      </c>
      <c r="D21" s="25">
        <v>4812</v>
      </c>
      <c r="E21" s="55">
        <f t="shared" si="2"/>
        <v>6.980880391285016</v>
      </c>
      <c r="F21" s="25">
        <v>1808</v>
      </c>
      <c r="G21" s="55">
        <f t="shared" si="3"/>
        <v>8.588588588588589</v>
      </c>
      <c r="H21" s="25">
        <v>103318</v>
      </c>
      <c r="I21" s="55">
        <f t="shared" si="1"/>
        <v>2.428917000436214</v>
      </c>
      <c r="K21" s="16" t="s">
        <v>154</v>
      </c>
      <c r="M21" s="25"/>
      <c r="N21" s="25"/>
      <c r="O21" s="25"/>
      <c r="P21" s="25"/>
    </row>
    <row r="22" spans="1:16" ht="15">
      <c r="A22" s="45">
        <v>2003</v>
      </c>
      <c r="B22" s="25">
        <v>99437</v>
      </c>
      <c r="C22" s="55">
        <f t="shared" si="0"/>
        <v>2.8325301454011456</v>
      </c>
      <c r="D22" s="25">
        <v>4896</v>
      </c>
      <c r="E22" s="55">
        <f t="shared" si="2"/>
        <v>1.7456359102244388</v>
      </c>
      <c r="F22" s="25">
        <v>1985</v>
      </c>
      <c r="G22" s="55">
        <f t="shared" si="3"/>
        <v>9.789823008849558</v>
      </c>
      <c r="H22" s="25">
        <v>106318</v>
      </c>
      <c r="I22" s="55">
        <f t="shared" si="1"/>
        <v>2.9036566716351455</v>
      </c>
      <c r="K22" s="16" t="s">
        <v>154</v>
      </c>
      <c r="M22" s="25"/>
      <c r="N22" s="25"/>
      <c r="O22" s="25"/>
      <c r="P22" s="25"/>
    </row>
    <row r="23" spans="1:16" ht="15">
      <c r="A23" s="45">
        <v>2004</v>
      </c>
      <c r="B23" s="25">
        <v>100988</v>
      </c>
      <c r="C23" s="55">
        <f t="shared" si="0"/>
        <v>1.5597815702404538</v>
      </c>
      <c r="D23" s="25">
        <v>5173</v>
      </c>
      <c r="E23" s="55">
        <f t="shared" si="2"/>
        <v>5.657679738562091</v>
      </c>
      <c r="F23" s="25">
        <v>2142</v>
      </c>
      <c r="G23" s="55">
        <f t="shared" si="3"/>
        <v>7.909319899244332</v>
      </c>
      <c r="H23" s="25">
        <v>108303</v>
      </c>
      <c r="I23" s="55">
        <f t="shared" si="1"/>
        <v>1.8670403882691546</v>
      </c>
      <c r="K23" s="16" t="s">
        <v>154</v>
      </c>
      <c r="M23" s="25"/>
      <c r="N23" s="25"/>
      <c r="O23" s="25"/>
      <c r="P23" s="25"/>
    </row>
    <row r="24" spans="1:16" ht="15">
      <c r="A24" s="45">
        <v>2005</v>
      </c>
      <c r="B24" s="25">
        <v>103001</v>
      </c>
      <c r="C24" s="55">
        <f t="shared" si="0"/>
        <v>1.9933061353824217</v>
      </c>
      <c r="D24" s="25">
        <v>5357</v>
      </c>
      <c r="E24" s="55">
        <f t="shared" si="2"/>
        <v>3.556930214575681</v>
      </c>
      <c r="F24" s="25">
        <v>2479</v>
      </c>
      <c r="G24" s="55">
        <f t="shared" si="3"/>
        <v>15.732959850606909</v>
      </c>
      <c r="H24" s="25">
        <v>110837</v>
      </c>
      <c r="I24" s="55">
        <f t="shared" si="1"/>
        <v>2.339732048050377</v>
      </c>
      <c r="K24" s="16" t="s">
        <v>154</v>
      </c>
      <c r="M24" s="25"/>
      <c r="N24" s="25"/>
      <c r="O24" s="25"/>
      <c r="P24" s="25"/>
    </row>
    <row r="25" spans="1:16" ht="15">
      <c r="A25" s="45">
        <v>2006</v>
      </c>
      <c r="B25" s="25">
        <v>106737</v>
      </c>
      <c r="C25" s="55">
        <f t="shared" si="0"/>
        <v>3.6271492509781456</v>
      </c>
      <c r="D25" s="25">
        <v>5578</v>
      </c>
      <c r="E25" s="55">
        <f t="shared" si="2"/>
        <v>4.125443345155871</v>
      </c>
      <c r="F25" s="25">
        <v>2700</v>
      </c>
      <c r="G25" s="55">
        <f t="shared" si="3"/>
        <v>8.91488503428802</v>
      </c>
      <c r="H25" s="25">
        <v>115015</v>
      </c>
      <c r="I25" s="55">
        <f t="shared" si="1"/>
        <v>3.769499354908559</v>
      </c>
      <c r="K25" s="16" t="s">
        <v>154</v>
      </c>
      <c r="M25" s="25"/>
      <c r="N25" s="25"/>
      <c r="O25" s="25"/>
      <c r="P25" s="25"/>
    </row>
    <row r="26" spans="1:16" ht="15">
      <c r="A26" s="45">
        <v>2007</v>
      </c>
      <c r="B26" s="25">
        <v>107644</v>
      </c>
      <c r="C26" s="55">
        <f t="shared" si="0"/>
        <v>0.8497521946466549</v>
      </c>
      <c r="D26" s="25">
        <v>5398</v>
      </c>
      <c r="E26" s="55">
        <f t="shared" si="2"/>
        <v>-3.2269630692004303</v>
      </c>
      <c r="F26" s="25">
        <v>3031</v>
      </c>
      <c r="G26" s="55">
        <f t="shared" si="3"/>
        <v>12.25925925925926</v>
      </c>
      <c r="H26" s="25">
        <v>116073</v>
      </c>
      <c r="I26" s="55">
        <f t="shared" si="1"/>
        <v>0.9198800156501326</v>
      </c>
      <c r="K26" s="16" t="s">
        <v>154</v>
      </c>
      <c r="M26" s="25"/>
      <c r="N26" s="25"/>
      <c r="O26" s="25"/>
      <c r="P26" s="25"/>
    </row>
    <row r="27" spans="1:16" ht="15">
      <c r="A27" s="45">
        <v>2008</v>
      </c>
      <c r="B27" s="25">
        <v>108926</v>
      </c>
      <c r="C27" s="55">
        <f t="shared" si="0"/>
        <v>1.1909628033146298</v>
      </c>
      <c r="D27" s="25">
        <v>5459</v>
      </c>
      <c r="E27" s="55">
        <f t="shared" si="2"/>
        <v>1.1300481659874029</v>
      </c>
      <c r="F27" s="25">
        <v>3277</v>
      </c>
      <c r="G27" s="55">
        <f t="shared" si="3"/>
        <v>8.11613328934345</v>
      </c>
      <c r="H27" s="25">
        <v>117662</v>
      </c>
      <c r="I27" s="55">
        <f t="shared" si="1"/>
        <v>1.3689660816899711</v>
      </c>
      <c r="K27" s="16" t="s">
        <v>154</v>
      </c>
      <c r="M27" s="25"/>
      <c r="N27" s="25"/>
      <c r="O27" s="25"/>
      <c r="P27" s="25"/>
    </row>
    <row r="28" spans="1:16" ht="15">
      <c r="A28" s="45">
        <v>2009</v>
      </c>
      <c r="B28" s="25">
        <v>112782</v>
      </c>
      <c r="C28" s="55">
        <f t="shared" si="0"/>
        <v>3.540017993867396</v>
      </c>
      <c r="D28" s="25">
        <v>5606</v>
      </c>
      <c r="E28" s="55">
        <f t="shared" si="2"/>
        <v>2.69280087928192</v>
      </c>
      <c r="F28" s="25">
        <v>3492</v>
      </c>
      <c r="G28" s="55">
        <f t="shared" si="3"/>
        <v>6.560878852609093</v>
      </c>
      <c r="H28" s="25">
        <v>121880</v>
      </c>
      <c r="I28" s="55">
        <f t="shared" si="1"/>
        <v>3.584844724719961</v>
      </c>
      <c r="K28" s="16" t="s">
        <v>154</v>
      </c>
      <c r="M28" s="25"/>
      <c r="N28" s="25"/>
      <c r="O28" s="25"/>
      <c r="P28" s="25"/>
    </row>
    <row r="29" spans="9:16" ht="15">
      <c r="I29" s="59"/>
      <c r="K29" s="16" t="s">
        <v>154</v>
      </c>
      <c r="M29" s="25"/>
      <c r="N29" s="25"/>
      <c r="O29" s="25"/>
      <c r="P29" s="25"/>
    </row>
    <row r="30" spans="2:9" ht="15">
      <c r="B30" s="64"/>
      <c r="C30" s="64"/>
      <c r="D30" s="64"/>
      <c r="E30" s="64"/>
      <c r="F30" s="64"/>
      <c r="G30" s="64"/>
      <c r="I30" s="64"/>
    </row>
    <row r="31" spans="2:9" ht="15">
      <c r="B31" s="64"/>
      <c r="C31" s="64"/>
      <c r="D31" s="64"/>
      <c r="E31" s="64"/>
      <c r="F31" s="64"/>
      <c r="G31" s="64"/>
      <c r="I31" s="64"/>
    </row>
    <row r="32" spans="2:9" ht="15">
      <c r="B32" s="64"/>
      <c r="C32" s="64"/>
      <c r="D32" s="64"/>
      <c r="E32" s="64"/>
      <c r="F32" s="64"/>
      <c r="G32" s="64"/>
      <c r="I32" s="64"/>
    </row>
    <row r="33" spans="2:9" ht="15">
      <c r="B33" s="64"/>
      <c r="C33" s="64"/>
      <c r="D33" s="64"/>
      <c r="E33" s="64"/>
      <c r="F33" s="64"/>
      <c r="G33" s="64"/>
      <c r="I33" s="64"/>
    </row>
    <row r="34" spans="2:9" ht="15">
      <c r="B34" s="64"/>
      <c r="C34" s="64"/>
      <c r="D34" s="64"/>
      <c r="E34" s="64"/>
      <c r="F34" s="64"/>
      <c r="G34" s="64"/>
      <c r="I34" s="64"/>
    </row>
    <row r="35" spans="2:9" ht="15">
      <c r="B35" s="64"/>
      <c r="C35" s="64"/>
      <c r="D35" s="64"/>
      <c r="E35" s="64"/>
      <c r="F35" s="64"/>
      <c r="G35" s="64"/>
      <c r="I35" s="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125" style="188" customWidth="1"/>
    <col min="2" max="5" width="6.25390625" style="179" customWidth="1"/>
    <col min="6" max="7" width="7.00390625" style="179" customWidth="1"/>
    <col min="8" max="9" width="6.625" style="179" customWidth="1"/>
    <col min="10" max="11" width="6.625" style="180" customWidth="1"/>
    <col min="12" max="14" width="7.625" style="180" customWidth="1"/>
    <col min="15" max="15" width="10.75390625" style="180" bestFit="1" customWidth="1"/>
    <col min="16" max="16" width="7.625" style="180" customWidth="1"/>
    <col min="17" max="16384" width="9.125" style="180" customWidth="1"/>
  </cols>
  <sheetData>
    <row r="1" ht="15">
      <c r="A1" s="188" t="s">
        <v>409</v>
      </c>
    </row>
    <row r="2" ht="15">
      <c r="A2" s="178" t="s">
        <v>588</v>
      </c>
    </row>
    <row r="3" ht="15">
      <c r="A3" s="178"/>
    </row>
    <row r="4" ht="15">
      <c r="A4" s="178"/>
    </row>
    <row r="5" spans="1:16" ht="15">
      <c r="A5" s="180"/>
      <c r="B5" s="179" t="s">
        <v>24</v>
      </c>
      <c r="C5" s="189" t="s">
        <v>27</v>
      </c>
      <c r="D5" s="189" t="s">
        <v>30</v>
      </c>
      <c r="E5" s="179" t="s">
        <v>33</v>
      </c>
      <c r="F5" s="189" t="s">
        <v>37</v>
      </c>
      <c r="G5" s="189" t="s">
        <v>39</v>
      </c>
      <c r="H5" s="189" t="s">
        <v>38</v>
      </c>
      <c r="I5" s="189" t="s">
        <v>410</v>
      </c>
      <c r="J5" s="189" t="s">
        <v>226</v>
      </c>
      <c r="K5" s="189" t="s">
        <v>227</v>
      </c>
      <c r="L5" s="179" t="s">
        <v>54</v>
      </c>
      <c r="M5" s="179" t="s">
        <v>311</v>
      </c>
      <c r="N5" s="179" t="s">
        <v>411</v>
      </c>
      <c r="O5" s="179" t="s">
        <v>161</v>
      </c>
      <c r="P5" s="179" t="s">
        <v>227</v>
      </c>
    </row>
    <row r="6" spans="1:16" ht="15">
      <c r="A6" s="178">
        <v>1991</v>
      </c>
      <c r="B6" s="190">
        <v>2112</v>
      </c>
      <c r="C6" s="190">
        <v>3068</v>
      </c>
      <c r="D6" s="190">
        <v>1964</v>
      </c>
      <c r="E6" s="190">
        <v>317</v>
      </c>
      <c r="F6" s="190">
        <v>4536</v>
      </c>
      <c r="G6" s="190">
        <v>2925</v>
      </c>
      <c r="H6" s="190">
        <v>5443</v>
      </c>
      <c r="I6" s="190">
        <v>1686</v>
      </c>
      <c r="J6" s="191">
        <v>250</v>
      </c>
      <c r="K6" s="191">
        <v>82</v>
      </c>
      <c r="L6" s="191">
        <v>1877</v>
      </c>
      <c r="M6" s="191">
        <v>1393</v>
      </c>
      <c r="N6" s="191">
        <v>2108</v>
      </c>
      <c r="O6" s="191">
        <v>635</v>
      </c>
      <c r="P6" s="191">
        <v>1448</v>
      </c>
    </row>
    <row r="7" spans="1:16" ht="15">
      <c r="A7" s="178">
        <v>1992</v>
      </c>
      <c r="B7" s="190">
        <v>2006</v>
      </c>
      <c r="C7" s="190">
        <v>3036</v>
      </c>
      <c r="D7" s="190">
        <v>2005</v>
      </c>
      <c r="E7" s="190">
        <v>376</v>
      </c>
      <c r="F7" s="190">
        <v>4446</v>
      </c>
      <c r="G7" s="190">
        <v>2977</v>
      </c>
      <c r="H7" s="190">
        <v>5311</v>
      </c>
      <c r="I7" s="190">
        <v>1732</v>
      </c>
      <c r="J7" s="191">
        <v>302</v>
      </c>
      <c r="K7" s="191">
        <v>78</v>
      </c>
      <c r="L7" s="191">
        <v>1861</v>
      </c>
      <c r="M7" s="191">
        <v>1485</v>
      </c>
      <c r="N7" s="191">
        <v>2000</v>
      </c>
      <c r="O7" s="191">
        <v>691</v>
      </c>
      <c r="P7" s="191">
        <v>1386</v>
      </c>
    </row>
    <row r="8" spans="1:16" ht="15">
      <c r="A8" s="178">
        <v>1993</v>
      </c>
      <c r="B8" s="190">
        <v>2045</v>
      </c>
      <c r="C8" s="190">
        <v>3205</v>
      </c>
      <c r="D8" s="190">
        <v>2234</v>
      </c>
      <c r="E8" s="190">
        <v>409</v>
      </c>
      <c r="F8" s="190">
        <v>4750</v>
      </c>
      <c r="G8" s="190">
        <v>3143</v>
      </c>
      <c r="H8" s="190">
        <v>5702</v>
      </c>
      <c r="I8" s="190">
        <v>1813</v>
      </c>
      <c r="J8" s="191">
        <v>282</v>
      </c>
      <c r="K8" s="191">
        <v>96</v>
      </c>
      <c r="L8" s="191">
        <v>2236</v>
      </c>
      <c r="M8" s="191">
        <v>1521</v>
      </c>
      <c r="N8" s="191">
        <v>2004</v>
      </c>
      <c r="O8" s="191">
        <v>710</v>
      </c>
      <c r="P8" s="191">
        <v>1422</v>
      </c>
    </row>
    <row r="9" spans="1:16" ht="15">
      <c r="A9" s="178">
        <v>1994</v>
      </c>
      <c r="B9" s="190">
        <v>1925</v>
      </c>
      <c r="C9" s="190">
        <v>3305</v>
      </c>
      <c r="D9" s="190">
        <v>2322</v>
      </c>
      <c r="E9" s="190">
        <v>464</v>
      </c>
      <c r="F9" s="190">
        <v>4904</v>
      </c>
      <c r="G9" s="190">
        <v>3112</v>
      </c>
      <c r="H9" s="190">
        <v>5513</v>
      </c>
      <c r="I9" s="190">
        <v>2076</v>
      </c>
      <c r="J9" s="191">
        <v>327</v>
      </c>
      <c r="K9" s="191">
        <v>100</v>
      </c>
      <c r="L9" s="191">
        <v>2251</v>
      </c>
      <c r="M9" s="191">
        <v>1677</v>
      </c>
      <c r="N9" s="191">
        <v>1976</v>
      </c>
      <c r="O9" s="191">
        <v>636</v>
      </c>
      <c r="P9" s="191">
        <v>1476</v>
      </c>
    </row>
    <row r="10" spans="1:16" ht="15">
      <c r="A10" s="178">
        <v>1995</v>
      </c>
      <c r="B10" s="190">
        <v>1931</v>
      </c>
      <c r="C10" s="190">
        <v>3406</v>
      </c>
      <c r="D10" s="190">
        <v>2435</v>
      </c>
      <c r="E10" s="190">
        <v>511</v>
      </c>
      <c r="F10" s="190">
        <v>5148</v>
      </c>
      <c r="G10" s="190">
        <v>3135</v>
      </c>
      <c r="H10" s="190">
        <v>5769</v>
      </c>
      <c r="I10" s="190">
        <v>2133</v>
      </c>
      <c r="J10" s="191">
        <v>300</v>
      </c>
      <c r="K10" s="191">
        <v>81</v>
      </c>
      <c r="L10" s="191">
        <v>2386</v>
      </c>
      <c r="M10" s="191">
        <v>1647</v>
      </c>
      <c r="N10" s="191">
        <v>2110</v>
      </c>
      <c r="O10" s="191">
        <v>742</v>
      </c>
      <c r="P10" s="191">
        <v>1398</v>
      </c>
    </row>
    <row r="11" spans="1:16" ht="15">
      <c r="A11" s="178">
        <v>1996</v>
      </c>
      <c r="B11" s="190">
        <v>1725</v>
      </c>
      <c r="C11" s="190">
        <v>3400</v>
      </c>
      <c r="D11" s="190">
        <v>2573</v>
      </c>
      <c r="E11" s="190">
        <v>556</v>
      </c>
      <c r="F11" s="190">
        <v>4972</v>
      </c>
      <c r="G11" s="190">
        <v>3282</v>
      </c>
      <c r="H11" s="190">
        <v>5657</v>
      </c>
      <c r="I11" s="190">
        <v>2152</v>
      </c>
      <c r="J11" s="191">
        <v>340</v>
      </c>
      <c r="K11" s="191">
        <v>105</v>
      </c>
      <c r="L11" s="191">
        <v>2440</v>
      </c>
      <c r="M11" s="191">
        <v>1632</v>
      </c>
      <c r="N11" s="191">
        <v>2039</v>
      </c>
      <c r="O11" s="191">
        <v>727</v>
      </c>
      <c r="P11" s="191">
        <v>1416</v>
      </c>
    </row>
    <row r="12" spans="1:16" ht="15">
      <c r="A12" s="178">
        <v>1997</v>
      </c>
      <c r="B12" s="190">
        <v>1647</v>
      </c>
      <c r="C12" s="190">
        <v>3340</v>
      </c>
      <c r="D12" s="190">
        <v>2753</v>
      </c>
      <c r="E12" s="190">
        <v>574</v>
      </c>
      <c r="F12" s="190">
        <v>5017</v>
      </c>
      <c r="G12" s="190">
        <v>3297</v>
      </c>
      <c r="H12" s="190">
        <v>5663</v>
      </c>
      <c r="I12" s="190">
        <v>2197</v>
      </c>
      <c r="J12" s="191">
        <v>368</v>
      </c>
      <c r="K12" s="191">
        <v>86</v>
      </c>
      <c r="L12" s="191">
        <v>2482</v>
      </c>
      <c r="M12" s="191">
        <v>1629</v>
      </c>
      <c r="N12" s="191">
        <v>2015</v>
      </c>
      <c r="O12" s="191">
        <v>766</v>
      </c>
      <c r="P12" s="191">
        <v>1422</v>
      </c>
    </row>
    <row r="13" spans="1:16" ht="15">
      <c r="A13" s="178">
        <v>1998</v>
      </c>
      <c r="B13" s="190">
        <v>1669</v>
      </c>
      <c r="C13" s="190">
        <v>3404</v>
      </c>
      <c r="D13" s="190">
        <v>2910</v>
      </c>
      <c r="E13" s="190">
        <v>729</v>
      </c>
      <c r="F13" s="190">
        <v>5230</v>
      </c>
      <c r="G13" s="190">
        <v>3482</v>
      </c>
      <c r="H13" s="190">
        <v>5990</v>
      </c>
      <c r="I13" s="190">
        <v>2230</v>
      </c>
      <c r="J13" s="191">
        <v>393</v>
      </c>
      <c r="K13" s="191">
        <v>99</v>
      </c>
      <c r="L13" s="191">
        <v>2652</v>
      </c>
      <c r="M13" s="191">
        <v>1626</v>
      </c>
      <c r="N13" s="191">
        <v>2162</v>
      </c>
      <c r="O13" s="191">
        <v>733</v>
      </c>
      <c r="P13" s="191">
        <v>1539</v>
      </c>
    </row>
    <row r="14" spans="1:16" ht="15">
      <c r="A14" s="188">
        <v>1999</v>
      </c>
      <c r="B14" s="190">
        <v>1563</v>
      </c>
      <c r="C14" s="190">
        <v>3291</v>
      </c>
      <c r="D14" s="190">
        <v>3031</v>
      </c>
      <c r="E14" s="190">
        <v>739</v>
      </c>
      <c r="F14" s="190">
        <v>5188</v>
      </c>
      <c r="G14" s="190">
        <v>3436</v>
      </c>
      <c r="H14" s="190">
        <v>5856</v>
      </c>
      <c r="I14" s="190">
        <v>2240</v>
      </c>
      <c r="J14" s="191">
        <v>395</v>
      </c>
      <c r="K14" s="191">
        <v>133</v>
      </c>
      <c r="L14" s="191">
        <v>2645</v>
      </c>
      <c r="M14" s="191">
        <v>1580</v>
      </c>
      <c r="N14" s="191">
        <v>2109</v>
      </c>
      <c r="O14" s="191">
        <v>740</v>
      </c>
      <c r="P14" s="191">
        <v>1550</v>
      </c>
    </row>
    <row r="15" spans="1:16" ht="15">
      <c r="A15" s="188">
        <v>2000</v>
      </c>
      <c r="B15" s="190">
        <v>1539</v>
      </c>
      <c r="C15" s="190">
        <v>3241</v>
      </c>
      <c r="D15" s="190">
        <v>3096</v>
      </c>
      <c r="E15" s="190">
        <v>879</v>
      </c>
      <c r="F15" s="190">
        <v>5270</v>
      </c>
      <c r="G15" s="190">
        <v>3485</v>
      </c>
      <c r="H15" s="190">
        <v>5871</v>
      </c>
      <c r="I15" s="190">
        <v>2367</v>
      </c>
      <c r="J15" s="191">
        <v>390</v>
      </c>
      <c r="K15" s="191">
        <v>127</v>
      </c>
      <c r="L15" s="191">
        <v>2646</v>
      </c>
      <c r="M15" s="191">
        <v>1645</v>
      </c>
      <c r="N15" s="191">
        <v>2169</v>
      </c>
      <c r="O15" s="191">
        <v>755</v>
      </c>
      <c r="P15" s="191">
        <v>1540</v>
      </c>
    </row>
    <row r="16" spans="1:16" ht="15">
      <c r="A16" s="188">
        <v>2001</v>
      </c>
      <c r="B16" s="190">
        <v>1487</v>
      </c>
      <c r="C16" s="190">
        <v>3173</v>
      </c>
      <c r="D16" s="190">
        <v>3256</v>
      </c>
      <c r="E16" s="190">
        <v>912</v>
      </c>
      <c r="F16" s="190">
        <v>5286</v>
      </c>
      <c r="G16" s="190">
        <v>3542</v>
      </c>
      <c r="H16" s="190">
        <v>5820</v>
      </c>
      <c r="I16" s="190">
        <v>2490</v>
      </c>
      <c r="J16" s="191">
        <v>409</v>
      </c>
      <c r="K16" s="191">
        <v>109</v>
      </c>
      <c r="L16" s="191">
        <v>2729</v>
      </c>
      <c r="M16" s="191">
        <v>1808</v>
      </c>
      <c r="N16" s="191">
        <v>2029</v>
      </c>
      <c r="O16" s="191">
        <v>711</v>
      </c>
      <c r="P16" s="191">
        <v>1551</v>
      </c>
    </row>
    <row r="17" spans="1:16" ht="15">
      <c r="A17" s="192">
        <v>2002</v>
      </c>
      <c r="B17" s="190">
        <v>1438</v>
      </c>
      <c r="C17" s="190">
        <v>3191</v>
      </c>
      <c r="D17" s="190">
        <v>3468</v>
      </c>
      <c r="E17" s="190">
        <v>1020</v>
      </c>
      <c r="F17" s="190">
        <v>5446</v>
      </c>
      <c r="G17" s="190">
        <v>3671</v>
      </c>
      <c r="H17" s="190">
        <v>5976</v>
      </c>
      <c r="I17" s="190">
        <v>2584</v>
      </c>
      <c r="J17" s="191">
        <v>438</v>
      </c>
      <c r="K17" s="191">
        <v>119</v>
      </c>
      <c r="L17" s="191">
        <v>2904</v>
      </c>
      <c r="M17" s="191">
        <v>1809</v>
      </c>
      <c r="N17" s="191">
        <v>2115</v>
      </c>
      <c r="O17" s="191">
        <v>727</v>
      </c>
      <c r="P17" s="191">
        <v>1562</v>
      </c>
    </row>
    <row r="18" spans="1:16" ht="15">
      <c r="A18" s="192">
        <v>2003</v>
      </c>
      <c r="B18" s="190">
        <v>1333</v>
      </c>
      <c r="C18" s="190">
        <v>3045</v>
      </c>
      <c r="D18" s="190">
        <v>3587</v>
      </c>
      <c r="E18" s="190">
        <v>1181</v>
      </c>
      <c r="F18" s="190">
        <v>5595</v>
      </c>
      <c r="G18" s="190">
        <v>3551</v>
      </c>
      <c r="H18" s="190">
        <v>5812</v>
      </c>
      <c r="I18" s="190">
        <v>2679</v>
      </c>
      <c r="J18" s="191">
        <v>482</v>
      </c>
      <c r="K18" s="191">
        <v>173</v>
      </c>
      <c r="L18" s="191">
        <v>2939</v>
      </c>
      <c r="M18" s="191">
        <v>1782</v>
      </c>
      <c r="N18" s="191">
        <v>2053</v>
      </c>
      <c r="O18" s="191">
        <v>714</v>
      </c>
      <c r="P18" s="191">
        <v>1658</v>
      </c>
    </row>
    <row r="19" spans="1:16" ht="15">
      <c r="A19" s="192">
        <v>2004</v>
      </c>
      <c r="B19" s="190">
        <v>1437</v>
      </c>
      <c r="C19" s="190">
        <v>3276</v>
      </c>
      <c r="D19" s="190">
        <v>3858</v>
      </c>
      <c r="E19" s="190">
        <v>1283</v>
      </c>
      <c r="F19" s="190">
        <v>5940</v>
      </c>
      <c r="G19" s="190">
        <v>3914</v>
      </c>
      <c r="H19" s="190">
        <v>6159</v>
      </c>
      <c r="I19" s="190">
        <v>2804</v>
      </c>
      <c r="J19" s="191">
        <v>578</v>
      </c>
      <c r="K19" s="191">
        <v>313</v>
      </c>
      <c r="L19" s="191">
        <v>3162</v>
      </c>
      <c r="M19" s="191">
        <v>1981</v>
      </c>
      <c r="N19" s="191">
        <v>2239</v>
      </c>
      <c r="O19" s="191">
        <v>708</v>
      </c>
      <c r="P19" s="191">
        <v>1764</v>
      </c>
    </row>
    <row r="20" spans="1:16" ht="15">
      <c r="A20" s="192">
        <v>2005</v>
      </c>
      <c r="B20" s="190">
        <v>1382</v>
      </c>
      <c r="C20" s="190">
        <v>3275</v>
      </c>
      <c r="D20" s="190">
        <v>4107</v>
      </c>
      <c r="E20" s="190">
        <v>1574</v>
      </c>
      <c r="F20" s="190">
        <v>6293</v>
      </c>
      <c r="G20" s="190">
        <v>4045</v>
      </c>
      <c r="H20" s="190">
        <v>6368</v>
      </c>
      <c r="I20" s="190">
        <v>3040</v>
      </c>
      <c r="J20" s="191">
        <v>600</v>
      </c>
      <c r="K20" s="191">
        <v>330</v>
      </c>
      <c r="L20" s="191">
        <v>3368</v>
      </c>
      <c r="M20" s="191">
        <v>2164</v>
      </c>
      <c r="N20" s="191">
        <v>2165</v>
      </c>
      <c r="O20" s="191">
        <v>774</v>
      </c>
      <c r="P20" s="191">
        <v>1867</v>
      </c>
    </row>
    <row r="21" spans="1:16" ht="15">
      <c r="A21" s="192">
        <v>2006</v>
      </c>
      <c r="B21" s="190">
        <v>1383</v>
      </c>
      <c r="C21" s="190">
        <v>3340</v>
      </c>
      <c r="D21" s="190">
        <v>4521</v>
      </c>
      <c r="E21" s="190">
        <v>1748</v>
      </c>
      <c r="F21" s="190">
        <v>6759</v>
      </c>
      <c r="G21" s="190">
        <v>4233</v>
      </c>
      <c r="H21" s="190">
        <v>6674</v>
      </c>
      <c r="I21" s="190">
        <v>3275</v>
      </c>
      <c r="J21" s="191">
        <v>670</v>
      </c>
      <c r="K21" s="191">
        <v>373</v>
      </c>
      <c r="L21" s="191">
        <v>3440</v>
      </c>
      <c r="M21" s="191">
        <v>2360</v>
      </c>
      <c r="N21" s="191">
        <v>2307</v>
      </c>
      <c r="O21" s="191">
        <v>827</v>
      </c>
      <c r="P21" s="191">
        <v>2058</v>
      </c>
    </row>
    <row r="22" spans="1:16" ht="15">
      <c r="A22" s="188" t="s">
        <v>220</v>
      </c>
      <c r="B22" s="190">
        <v>1284</v>
      </c>
      <c r="C22" s="190">
        <v>3304</v>
      </c>
      <c r="D22" s="190">
        <v>4582</v>
      </c>
      <c r="E22" s="190">
        <v>1781</v>
      </c>
      <c r="F22" s="190">
        <v>6788</v>
      </c>
      <c r="G22" s="190">
        <v>4163</v>
      </c>
      <c r="H22" s="190">
        <v>6579</v>
      </c>
      <c r="I22" s="190">
        <v>3340</v>
      </c>
      <c r="J22" s="191">
        <v>758</v>
      </c>
      <c r="K22" s="191">
        <v>274</v>
      </c>
      <c r="L22" s="191">
        <v>3540</v>
      </c>
      <c r="M22" s="191">
        <v>2401</v>
      </c>
      <c r="N22" s="191">
        <v>2156</v>
      </c>
      <c r="O22" s="191">
        <v>853</v>
      </c>
      <c r="P22" s="191">
        <v>2001</v>
      </c>
    </row>
    <row r="23" spans="1:16" ht="15">
      <c r="A23" s="188" t="s">
        <v>178</v>
      </c>
      <c r="B23" s="190">
        <v>1263</v>
      </c>
      <c r="C23" s="190">
        <v>3180</v>
      </c>
      <c r="D23" s="190">
        <v>4593</v>
      </c>
      <c r="E23" s="190">
        <v>1868</v>
      </c>
      <c r="F23" s="190">
        <v>6705</v>
      </c>
      <c r="G23" s="190">
        <v>4199</v>
      </c>
      <c r="H23" s="190">
        <v>6512</v>
      </c>
      <c r="I23" s="190">
        <v>3333</v>
      </c>
      <c r="J23" s="191">
        <v>780</v>
      </c>
      <c r="K23" s="191">
        <v>279</v>
      </c>
      <c r="L23" s="191">
        <v>3553</v>
      </c>
      <c r="M23" s="191">
        <v>2361</v>
      </c>
      <c r="N23" s="191">
        <v>2094</v>
      </c>
      <c r="O23" s="191">
        <v>801</v>
      </c>
      <c r="P23" s="191">
        <v>2095</v>
      </c>
    </row>
    <row r="24" spans="1:16" ht="15">
      <c r="A24" s="188" t="s">
        <v>172</v>
      </c>
      <c r="B24" s="190">
        <v>1166</v>
      </c>
      <c r="C24" s="190">
        <v>3140</v>
      </c>
      <c r="D24" s="190">
        <v>4539</v>
      </c>
      <c r="E24" s="190">
        <v>1911</v>
      </c>
      <c r="F24" s="190">
        <v>6456</v>
      </c>
      <c r="G24" s="190">
        <v>4300</v>
      </c>
      <c r="H24" s="190">
        <v>6271</v>
      </c>
      <c r="I24" s="190">
        <v>3431</v>
      </c>
      <c r="J24" s="190">
        <v>750</v>
      </c>
      <c r="K24" s="190">
        <v>304</v>
      </c>
      <c r="L24" s="190">
        <v>3496</v>
      </c>
      <c r="M24" s="190">
        <v>2332</v>
      </c>
      <c r="N24" s="190">
        <v>2019</v>
      </c>
      <c r="O24" s="190">
        <v>844</v>
      </c>
      <c r="P24" s="190">
        <v>2065</v>
      </c>
    </row>
    <row r="25" spans="2:11" ht="15">
      <c r="B25" s="187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2:11" ht="15">
      <c r="B26" s="187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ht="15"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2:11" ht="15"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2:11" ht="15"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125" style="188" customWidth="1"/>
    <col min="2" max="5" width="6.25390625" style="179" customWidth="1"/>
    <col min="6" max="7" width="7.00390625" style="179" customWidth="1"/>
    <col min="8" max="9" width="6.625" style="179" customWidth="1"/>
    <col min="10" max="11" width="6.625" style="180" customWidth="1"/>
    <col min="12" max="14" width="7.625" style="180" customWidth="1"/>
    <col min="15" max="15" width="10.75390625" style="180" bestFit="1" customWidth="1"/>
    <col min="16" max="16" width="7.625" style="180" customWidth="1"/>
    <col min="17" max="16384" width="9.125" style="180" customWidth="1"/>
  </cols>
  <sheetData>
    <row r="1" ht="15">
      <c r="A1" s="188" t="s">
        <v>412</v>
      </c>
    </row>
    <row r="2" ht="15">
      <c r="A2" s="178" t="s">
        <v>570</v>
      </c>
    </row>
    <row r="3" spans="1:12" ht="15">
      <c r="A3" s="193"/>
      <c r="B3" s="194"/>
      <c r="C3" s="194"/>
      <c r="D3" s="194"/>
      <c r="E3" s="194"/>
      <c r="F3" s="194"/>
      <c r="G3" s="194"/>
      <c r="H3" s="194"/>
      <c r="I3" s="194"/>
      <c r="J3" s="195"/>
      <c r="K3" s="195"/>
      <c r="L3" s="195"/>
    </row>
    <row r="5" spans="1:16" ht="15">
      <c r="A5" s="180"/>
      <c r="B5" s="179" t="s">
        <v>24</v>
      </c>
      <c r="C5" s="189" t="s">
        <v>27</v>
      </c>
      <c r="D5" s="189" t="s">
        <v>30</v>
      </c>
      <c r="E5" s="179" t="s">
        <v>33</v>
      </c>
      <c r="F5" s="189" t="s">
        <v>37</v>
      </c>
      <c r="G5" s="189" t="s">
        <v>39</v>
      </c>
      <c r="H5" s="189" t="s">
        <v>38</v>
      </c>
      <c r="I5" s="189" t="s">
        <v>410</v>
      </c>
      <c r="J5" s="189" t="s">
        <v>226</v>
      </c>
      <c r="K5" s="189" t="s">
        <v>227</v>
      </c>
      <c r="L5" s="179" t="s">
        <v>54</v>
      </c>
      <c r="M5" s="179" t="s">
        <v>311</v>
      </c>
      <c r="N5" s="179" t="s">
        <v>411</v>
      </c>
      <c r="O5" s="179" t="s">
        <v>161</v>
      </c>
      <c r="P5" s="179" t="s">
        <v>227</v>
      </c>
    </row>
    <row r="6" spans="1:16" ht="15">
      <c r="A6" s="178">
        <v>1991</v>
      </c>
      <c r="B6" s="190">
        <v>956</v>
      </c>
      <c r="C6" s="190">
        <v>768</v>
      </c>
      <c r="D6" s="190">
        <v>312</v>
      </c>
      <c r="E6" s="190">
        <v>23</v>
      </c>
      <c r="F6" s="190">
        <v>1166</v>
      </c>
      <c r="G6" s="190">
        <v>893</v>
      </c>
      <c r="H6" s="190">
        <v>1699</v>
      </c>
      <c r="I6" s="190">
        <v>280</v>
      </c>
      <c r="J6" s="191">
        <v>53</v>
      </c>
      <c r="K6" s="191">
        <v>27</v>
      </c>
      <c r="L6" s="191">
        <v>538</v>
      </c>
      <c r="M6" s="191">
        <v>269</v>
      </c>
      <c r="N6" s="191">
        <v>649</v>
      </c>
      <c r="O6" s="191">
        <v>102</v>
      </c>
      <c r="P6" s="191">
        <v>501</v>
      </c>
    </row>
    <row r="7" spans="1:16" ht="15">
      <c r="A7" s="178">
        <v>1992</v>
      </c>
      <c r="B7" s="190">
        <v>938</v>
      </c>
      <c r="C7" s="190">
        <v>849</v>
      </c>
      <c r="D7" s="190">
        <v>395</v>
      </c>
      <c r="E7" s="190">
        <v>53</v>
      </c>
      <c r="F7" s="190">
        <v>1255</v>
      </c>
      <c r="G7" s="190">
        <v>980</v>
      </c>
      <c r="H7" s="190">
        <v>1848</v>
      </c>
      <c r="I7" s="190">
        <v>299</v>
      </c>
      <c r="J7" s="191">
        <v>65</v>
      </c>
      <c r="K7" s="191">
        <v>23</v>
      </c>
      <c r="L7" s="191">
        <v>498</v>
      </c>
      <c r="M7" s="191">
        <v>344</v>
      </c>
      <c r="N7" s="191">
        <v>697</v>
      </c>
      <c r="O7" s="191">
        <v>128</v>
      </c>
      <c r="P7" s="191">
        <v>568</v>
      </c>
    </row>
    <row r="8" spans="1:16" ht="15">
      <c r="A8" s="178">
        <v>1993</v>
      </c>
      <c r="B8" s="190">
        <v>1060</v>
      </c>
      <c r="C8" s="190">
        <v>905</v>
      </c>
      <c r="D8" s="190">
        <v>489</v>
      </c>
      <c r="E8" s="190">
        <v>53</v>
      </c>
      <c r="F8" s="190">
        <v>1482</v>
      </c>
      <c r="G8" s="190">
        <v>1025</v>
      </c>
      <c r="H8" s="190">
        <v>2031</v>
      </c>
      <c r="I8" s="190">
        <v>382</v>
      </c>
      <c r="J8" s="191">
        <v>68</v>
      </c>
      <c r="K8" s="191">
        <v>26</v>
      </c>
      <c r="L8" s="191">
        <v>596</v>
      </c>
      <c r="M8" s="191">
        <v>381</v>
      </c>
      <c r="N8" s="191">
        <v>749</v>
      </c>
      <c r="O8" s="191">
        <v>136</v>
      </c>
      <c r="P8" s="191">
        <v>645</v>
      </c>
    </row>
    <row r="9" spans="1:16" ht="15">
      <c r="A9" s="178">
        <v>1994</v>
      </c>
      <c r="B9" s="190">
        <v>1094</v>
      </c>
      <c r="C9" s="190">
        <v>1028</v>
      </c>
      <c r="D9" s="190">
        <v>528</v>
      </c>
      <c r="E9" s="190">
        <v>58</v>
      </c>
      <c r="F9" s="190">
        <v>1545</v>
      </c>
      <c r="G9" s="190">
        <v>1163</v>
      </c>
      <c r="H9" s="190">
        <v>2094</v>
      </c>
      <c r="I9" s="190">
        <v>468</v>
      </c>
      <c r="J9" s="191">
        <v>105</v>
      </c>
      <c r="K9" s="191">
        <v>41</v>
      </c>
      <c r="L9" s="191">
        <v>631</v>
      </c>
      <c r="M9" s="191">
        <v>438</v>
      </c>
      <c r="N9" s="191">
        <v>842</v>
      </c>
      <c r="O9" s="191">
        <v>146</v>
      </c>
      <c r="P9" s="191">
        <v>651</v>
      </c>
    </row>
    <row r="10" spans="1:16" ht="15">
      <c r="A10" s="178">
        <v>1995</v>
      </c>
      <c r="B10" s="190">
        <v>1033</v>
      </c>
      <c r="C10" s="190">
        <v>1181</v>
      </c>
      <c r="D10" s="190">
        <v>684</v>
      </c>
      <c r="E10" s="190">
        <v>108</v>
      </c>
      <c r="F10" s="190">
        <v>1707</v>
      </c>
      <c r="G10" s="190">
        <v>1299</v>
      </c>
      <c r="H10" s="190">
        <v>2364</v>
      </c>
      <c r="I10" s="190">
        <v>494</v>
      </c>
      <c r="J10" s="191">
        <v>101</v>
      </c>
      <c r="K10" s="191">
        <v>47</v>
      </c>
      <c r="L10" s="191">
        <v>679</v>
      </c>
      <c r="M10" s="191">
        <v>466</v>
      </c>
      <c r="N10" s="191">
        <v>947</v>
      </c>
      <c r="O10" s="191">
        <v>205</v>
      </c>
      <c r="P10" s="191">
        <v>709</v>
      </c>
    </row>
    <row r="11" spans="1:16" ht="15">
      <c r="A11" s="178">
        <v>1996</v>
      </c>
      <c r="B11" s="190">
        <v>1142</v>
      </c>
      <c r="C11" s="190">
        <v>1282</v>
      </c>
      <c r="D11" s="190">
        <v>759</v>
      </c>
      <c r="E11" s="190">
        <v>127</v>
      </c>
      <c r="F11" s="190">
        <v>1882</v>
      </c>
      <c r="G11" s="190">
        <v>1428</v>
      </c>
      <c r="H11" s="190">
        <v>2621</v>
      </c>
      <c r="I11" s="190">
        <v>552</v>
      </c>
      <c r="J11" s="191">
        <v>95</v>
      </c>
      <c r="K11" s="191">
        <v>42</v>
      </c>
      <c r="L11" s="191">
        <v>786</v>
      </c>
      <c r="M11" s="191">
        <v>493</v>
      </c>
      <c r="N11" s="191">
        <v>1036</v>
      </c>
      <c r="O11" s="191">
        <v>208</v>
      </c>
      <c r="P11" s="191">
        <v>787</v>
      </c>
    </row>
    <row r="12" spans="1:16" ht="15">
      <c r="A12" s="178">
        <v>1997</v>
      </c>
      <c r="B12" s="190">
        <v>1142</v>
      </c>
      <c r="C12" s="190">
        <v>1324</v>
      </c>
      <c r="D12" s="190">
        <v>956</v>
      </c>
      <c r="E12" s="190">
        <v>147</v>
      </c>
      <c r="F12" s="190">
        <v>2077</v>
      </c>
      <c r="G12" s="190">
        <v>1492</v>
      </c>
      <c r="H12" s="190">
        <v>2880</v>
      </c>
      <c r="I12" s="190">
        <v>521</v>
      </c>
      <c r="J12" s="191">
        <v>103</v>
      </c>
      <c r="K12" s="191">
        <v>65</v>
      </c>
      <c r="L12" s="191">
        <v>783</v>
      </c>
      <c r="M12" s="191">
        <v>499</v>
      </c>
      <c r="N12" s="191">
        <v>1160</v>
      </c>
      <c r="O12" s="191">
        <v>248</v>
      </c>
      <c r="P12" s="191">
        <v>879</v>
      </c>
    </row>
    <row r="13" spans="1:16" ht="15">
      <c r="A13" s="178">
        <v>1998</v>
      </c>
      <c r="B13" s="190">
        <v>1233</v>
      </c>
      <c r="C13" s="190">
        <v>1519</v>
      </c>
      <c r="D13" s="190">
        <v>1105</v>
      </c>
      <c r="E13" s="190">
        <v>191</v>
      </c>
      <c r="F13" s="190">
        <v>2313</v>
      </c>
      <c r="G13" s="190">
        <v>1735</v>
      </c>
      <c r="H13" s="190">
        <v>3267</v>
      </c>
      <c r="I13" s="190">
        <v>586</v>
      </c>
      <c r="J13" s="191">
        <v>141</v>
      </c>
      <c r="K13" s="191">
        <v>54</v>
      </c>
      <c r="L13" s="191">
        <v>949</v>
      </c>
      <c r="M13" s="191">
        <v>575</v>
      </c>
      <c r="N13" s="191">
        <v>1241</v>
      </c>
      <c r="O13" s="191">
        <v>331</v>
      </c>
      <c r="P13" s="191">
        <v>952</v>
      </c>
    </row>
    <row r="14" spans="1:16" ht="15">
      <c r="A14" s="188">
        <v>1999</v>
      </c>
      <c r="B14" s="190">
        <v>1257</v>
      </c>
      <c r="C14" s="190">
        <v>1605</v>
      </c>
      <c r="D14" s="190">
        <v>1249</v>
      </c>
      <c r="E14" s="190">
        <v>220</v>
      </c>
      <c r="F14" s="190">
        <v>2533</v>
      </c>
      <c r="G14" s="190">
        <v>1798</v>
      </c>
      <c r="H14" s="190">
        <v>3396</v>
      </c>
      <c r="I14" s="190">
        <v>697</v>
      </c>
      <c r="J14" s="191">
        <v>158</v>
      </c>
      <c r="K14" s="191">
        <v>80</v>
      </c>
      <c r="L14" s="191">
        <v>970</v>
      </c>
      <c r="M14" s="191">
        <v>613</v>
      </c>
      <c r="N14" s="191">
        <v>1331</v>
      </c>
      <c r="O14" s="191">
        <v>327</v>
      </c>
      <c r="P14" s="191">
        <v>1090</v>
      </c>
    </row>
    <row r="15" spans="1:16" ht="15">
      <c r="A15" s="188">
        <v>2000</v>
      </c>
      <c r="B15" s="190">
        <v>1289</v>
      </c>
      <c r="C15" s="190">
        <v>1959</v>
      </c>
      <c r="D15" s="190">
        <v>1560</v>
      </c>
      <c r="E15" s="190">
        <v>342</v>
      </c>
      <c r="F15" s="190">
        <v>2977</v>
      </c>
      <c r="G15" s="190">
        <v>2173</v>
      </c>
      <c r="H15" s="190">
        <v>4099</v>
      </c>
      <c r="I15" s="190">
        <v>746</v>
      </c>
      <c r="J15" s="191">
        <v>212</v>
      </c>
      <c r="K15" s="191">
        <v>93</v>
      </c>
      <c r="L15" s="191">
        <v>1173</v>
      </c>
      <c r="M15" s="191">
        <v>765</v>
      </c>
      <c r="N15" s="191">
        <v>1472</v>
      </c>
      <c r="O15" s="191">
        <v>431</v>
      </c>
      <c r="P15" s="191">
        <v>1309</v>
      </c>
    </row>
    <row r="16" spans="1:16" ht="15">
      <c r="A16" s="188">
        <v>2001</v>
      </c>
      <c r="B16" s="190">
        <v>1431</v>
      </c>
      <c r="C16" s="190">
        <v>2005</v>
      </c>
      <c r="D16" s="190">
        <v>1789</v>
      </c>
      <c r="E16" s="190">
        <v>383</v>
      </c>
      <c r="F16" s="190">
        <v>3249</v>
      </c>
      <c r="G16" s="190">
        <v>2359</v>
      </c>
      <c r="H16" s="190">
        <v>4390</v>
      </c>
      <c r="I16" s="190">
        <v>881</v>
      </c>
      <c r="J16" s="191">
        <v>232</v>
      </c>
      <c r="K16" s="191">
        <v>105</v>
      </c>
      <c r="L16" s="191">
        <v>1343</v>
      </c>
      <c r="M16" s="191">
        <v>794</v>
      </c>
      <c r="N16" s="191">
        <v>1577</v>
      </c>
      <c r="O16" s="191">
        <v>521</v>
      </c>
      <c r="P16" s="191">
        <v>1373</v>
      </c>
    </row>
    <row r="17" spans="1:16" ht="15">
      <c r="A17" s="192">
        <v>2002</v>
      </c>
      <c r="B17" s="190">
        <v>1349</v>
      </c>
      <c r="C17" s="190">
        <v>2016</v>
      </c>
      <c r="D17" s="190">
        <v>1910</v>
      </c>
      <c r="E17" s="190">
        <v>519</v>
      </c>
      <c r="F17" s="190">
        <v>3378</v>
      </c>
      <c r="G17" s="190">
        <v>2416</v>
      </c>
      <c r="H17" s="190">
        <v>4622</v>
      </c>
      <c r="I17" s="190">
        <v>869</v>
      </c>
      <c r="J17" s="191">
        <v>226</v>
      </c>
      <c r="K17" s="191">
        <v>77</v>
      </c>
      <c r="L17" s="191">
        <v>1422</v>
      </c>
      <c r="M17" s="191">
        <v>891</v>
      </c>
      <c r="N17" s="191">
        <v>1646</v>
      </c>
      <c r="O17" s="191">
        <v>551</v>
      </c>
      <c r="P17" s="191">
        <v>1284</v>
      </c>
    </row>
    <row r="18" spans="1:16" ht="15">
      <c r="A18" s="192">
        <v>2003</v>
      </c>
      <c r="B18" s="190">
        <v>1410</v>
      </c>
      <c r="C18" s="190">
        <v>2097</v>
      </c>
      <c r="D18" s="190">
        <v>2026</v>
      </c>
      <c r="E18" s="190">
        <v>512</v>
      </c>
      <c r="F18" s="190">
        <v>3498</v>
      </c>
      <c r="G18" s="190">
        <v>2547</v>
      </c>
      <c r="H18" s="190">
        <v>4756</v>
      </c>
      <c r="I18" s="190">
        <v>926</v>
      </c>
      <c r="J18" s="191">
        <v>236</v>
      </c>
      <c r="K18" s="191">
        <v>127</v>
      </c>
      <c r="L18" s="191">
        <v>1369</v>
      </c>
      <c r="M18" s="191">
        <v>852</v>
      </c>
      <c r="N18" s="191">
        <v>1719</v>
      </c>
      <c r="O18" s="191">
        <v>659</v>
      </c>
      <c r="P18" s="191">
        <v>1446</v>
      </c>
    </row>
    <row r="19" spans="1:16" ht="15">
      <c r="A19" s="192">
        <v>2004</v>
      </c>
      <c r="B19" s="190">
        <v>1432</v>
      </c>
      <c r="C19" s="190">
        <v>2079</v>
      </c>
      <c r="D19" s="190">
        <v>2181</v>
      </c>
      <c r="E19" s="190">
        <v>576</v>
      </c>
      <c r="F19" s="190">
        <v>3706</v>
      </c>
      <c r="G19" s="190">
        <v>2562</v>
      </c>
      <c r="H19" s="190">
        <v>4797</v>
      </c>
      <c r="I19" s="190">
        <v>985</v>
      </c>
      <c r="J19" s="191">
        <v>237</v>
      </c>
      <c r="K19" s="191">
        <v>249</v>
      </c>
      <c r="L19" s="191">
        <v>1487</v>
      </c>
      <c r="M19" s="191">
        <v>963</v>
      </c>
      <c r="N19" s="191">
        <v>1685</v>
      </c>
      <c r="O19" s="191">
        <v>602</v>
      </c>
      <c r="P19" s="191">
        <v>1531</v>
      </c>
    </row>
    <row r="20" spans="1:16" ht="15">
      <c r="A20" s="192">
        <v>2005</v>
      </c>
      <c r="B20" s="190">
        <v>1327</v>
      </c>
      <c r="C20" s="190">
        <v>2019</v>
      </c>
      <c r="D20" s="190">
        <v>2188</v>
      </c>
      <c r="E20" s="190">
        <v>612</v>
      </c>
      <c r="F20" s="190">
        <v>3644</v>
      </c>
      <c r="G20" s="190">
        <v>2502</v>
      </c>
      <c r="H20" s="190">
        <v>4688</v>
      </c>
      <c r="I20" s="190">
        <v>958</v>
      </c>
      <c r="J20" s="191">
        <v>249</v>
      </c>
      <c r="K20" s="191">
        <v>251</v>
      </c>
      <c r="L20" s="191">
        <v>1419</v>
      </c>
      <c r="M20" s="191">
        <v>949</v>
      </c>
      <c r="N20" s="191">
        <v>1629</v>
      </c>
      <c r="O20" s="191">
        <v>656</v>
      </c>
      <c r="P20" s="191">
        <v>1493</v>
      </c>
    </row>
    <row r="21" spans="1:16" ht="15">
      <c r="A21" s="192">
        <v>2006</v>
      </c>
      <c r="B21" s="190">
        <v>1308</v>
      </c>
      <c r="C21" s="190">
        <v>1995</v>
      </c>
      <c r="D21" s="190">
        <v>2173</v>
      </c>
      <c r="E21" s="190">
        <v>646</v>
      </c>
      <c r="F21" s="190">
        <v>3767</v>
      </c>
      <c r="G21" s="190">
        <v>2355</v>
      </c>
      <c r="H21" s="190">
        <v>4667</v>
      </c>
      <c r="I21" s="190">
        <v>901</v>
      </c>
      <c r="J21" s="191">
        <v>374</v>
      </c>
      <c r="K21" s="191">
        <v>180</v>
      </c>
      <c r="L21" s="191">
        <v>1425</v>
      </c>
      <c r="M21" s="191">
        <v>918</v>
      </c>
      <c r="N21" s="191">
        <v>1639</v>
      </c>
      <c r="O21" s="191">
        <v>642</v>
      </c>
      <c r="P21" s="191">
        <v>1498</v>
      </c>
    </row>
    <row r="22" spans="1:16" ht="15">
      <c r="A22" s="188" t="s">
        <v>220</v>
      </c>
      <c r="B22" s="190">
        <v>1161</v>
      </c>
      <c r="C22" s="190">
        <v>1868</v>
      </c>
      <c r="D22" s="190">
        <v>2108</v>
      </c>
      <c r="E22" s="190">
        <v>606</v>
      </c>
      <c r="F22" s="190">
        <v>3467</v>
      </c>
      <c r="G22" s="190">
        <v>2276</v>
      </c>
      <c r="H22" s="190">
        <v>4310</v>
      </c>
      <c r="I22" s="190">
        <v>806</v>
      </c>
      <c r="J22" s="191">
        <v>515</v>
      </c>
      <c r="K22" s="191">
        <v>112</v>
      </c>
      <c r="L22" s="191">
        <v>1307</v>
      </c>
      <c r="M22" s="191">
        <v>864</v>
      </c>
      <c r="N22" s="191">
        <v>1492</v>
      </c>
      <c r="O22" s="191">
        <v>683</v>
      </c>
      <c r="P22" s="191">
        <v>1397</v>
      </c>
    </row>
    <row r="23" spans="1:16" ht="15">
      <c r="A23" s="188" t="s">
        <v>178</v>
      </c>
      <c r="B23" s="190">
        <v>1166</v>
      </c>
      <c r="C23" s="190">
        <v>1748</v>
      </c>
      <c r="D23" s="190">
        <v>2105</v>
      </c>
      <c r="E23" s="190">
        <v>655</v>
      </c>
      <c r="F23" s="190">
        <v>3449</v>
      </c>
      <c r="G23" s="190">
        <v>2225</v>
      </c>
      <c r="H23" s="190">
        <v>4242</v>
      </c>
      <c r="I23" s="190">
        <v>782</v>
      </c>
      <c r="J23" s="191">
        <v>527</v>
      </c>
      <c r="K23" s="191">
        <v>123</v>
      </c>
      <c r="L23" s="191">
        <v>1273</v>
      </c>
      <c r="M23" s="191">
        <v>892</v>
      </c>
      <c r="N23" s="191">
        <v>1456</v>
      </c>
      <c r="O23" s="191">
        <v>670</v>
      </c>
      <c r="P23" s="191">
        <v>1383</v>
      </c>
    </row>
    <row r="24" spans="1:16" ht="15">
      <c r="A24" s="188" t="s">
        <v>172</v>
      </c>
      <c r="B24" s="190">
        <v>1203</v>
      </c>
      <c r="C24" s="190">
        <v>1902</v>
      </c>
      <c r="D24" s="190">
        <v>2192</v>
      </c>
      <c r="E24" s="190">
        <v>754</v>
      </c>
      <c r="F24" s="190">
        <v>3695</v>
      </c>
      <c r="G24" s="190">
        <v>2356</v>
      </c>
      <c r="H24" s="190">
        <v>4456</v>
      </c>
      <c r="I24" s="190">
        <v>820</v>
      </c>
      <c r="J24" s="190">
        <v>633</v>
      </c>
      <c r="K24" s="190">
        <v>142</v>
      </c>
      <c r="L24" s="190">
        <v>1336</v>
      </c>
      <c r="M24" s="190">
        <v>992</v>
      </c>
      <c r="N24" s="190">
        <v>1473</v>
      </c>
      <c r="O24" s="190">
        <v>681</v>
      </c>
      <c r="P24" s="190">
        <v>1569</v>
      </c>
    </row>
    <row r="25" spans="2:16" ht="15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</row>
    <row r="26" spans="2:11" ht="15">
      <c r="B26" s="187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ht="15"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2:11" ht="15"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2:11" ht="15"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2:11" ht="15"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2:11" ht="15">
      <c r="B31" s="187"/>
      <c r="C31" s="187"/>
      <c r="D31" s="187"/>
      <c r="E31" s="187"/>
      <c r="F31" s="187"/>
      <c r="G31" s="187"/>
      <c r="H31" s="187"/>
      <c r="I31" s="187"/>
      <c r="J31" s="187"/>
      <c r="K31" s="1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9.625" style="180" customWidth="1"/>
    <col min="2" max="3" width="8.375" style="179" customWidth="1"/>
    <col min="4" max="4" width="18.625" style="179" bestFit="1" customWidth="1"/>
    <col min="5" max="16384" width="9.125" style="180" customWidth="1"/>
  </cols>
  <sheetData>
    <row r="1" ht="15">
      <c r="A1" s="180" t="s">
        <v>413</v>
      </c>
    </row>
    <row r="2" ht="15">
      <c r="A2" s="180" t="s">
        <v>589</v>
      </c>
    </row>
    <row r="5" spans="1:6" ht="15">
      <c r="A5" s="178"/>
      <c r="B5" s="178" t="s">
        <v>414</v>
      </c>
      <c r="C5" s="178"/>
      <c r="D5" s="178"/>
      <c r="E5" s="178" t="s">
        <v>415</v>
      </c>
      <c r="F5" s="178"/>
    </row>
    <row r="6" spans="1:6" ht="15">
      <c r="A6" s="178"/>
      <c r="B6" s="178" t="s">
        <v>416</v>
      </c>
      <c r="C6" s="178"/>
      <c r="D6" s="178"/>
      <c r="E6" s="178" t="s">
        <v>416</v>
      </c>
      <c r="F6" s="178"/>
    </row>
    <row r="7" spans="1:6" ht="15">
      <c r="A7" s="180" t="s">
        <v>417</v>
      </c>
      <c r="B7" s="179" t="s">
        <v>418</v>
      </c>
      <c r="C7" s="179" t="s">
        <v>419</v>
      </c>
      <c r="D7" s="179" t="s">
        <v>417</v>
      </c>
      <c r="E7" s="179" t="s">
        <v>418</v>
      </c>
      <c r="F7" s="179" t="s">
        <v>419</v>
      </c>
    </row>
    <row r="8" spans="1:6" ht="15">
      <c r="A8" s="180" t="s">
        <v>420</v>
      </c>
      <c r="B8" s="187">
        <v>21.98468411</v>
      </c>
      <c r="C8" s="187">
        <v>22.996941896</v>
      </c>
      <c r="D8" s="187" t="s">
        <v>421</v>
      </c>
      <c r="E8" s="187">
        <v>17.236211031</v>
      </c>
      <c r="F8" s="187">
        <v>15.46803653</v>
      </c>
    </row>
    <row r="9" spans="1:6" ht="15">
      <c r="A9" s="180" t="s">
        <v>422</v>
      </c>
      <c r="B9" s="187">
        <v>12.667517549</v>
      </c>
      <c r="C9" s="187">
        <v>8.1957186544</v>
      </c>
      <c r="D9" s="187" t="s">
        <v>423</v>
      </c>
      <c r="E9" s="187">
        <v>12.814748201</v>
      </c>
      <c r="F9" s="187">
        <v>2.5684931507</v>
      </c>
    </row>
    <row r="10" spans="1:6" ht="15">
      <c r="A10" s="180" t="s">
        <v>424</v>
      </c>
      <c r="B10" s="187">
        <v>10.465858328</v>
      </c>
      <c r="C10" s="187">
        <v>6.0550458716</v>
      </c>
      <c r="D10" s="187" t="s">
        <v>425</v>
      </c>
      <c r="E10" s="187">
        <v>12.769784173</v>
      </c>
      <c r="F10" s="187">
        <v>16.038812785</v>
      </c>
    </row>
    <row r="11" spans="1:6" ht="15">
      <c r="A11" s="180" t="s">
        <v>426</v>
      </c>
      <c r="B11" s="187">
        <v>6.9559668156</v>
      </c>
      <c r="C11" s="187">
        <v>7.0336391437</v>
      </c>
      <c r="D11" s="187" t="s">
        <v>427</v>
      </c>
      <c r="E11" s="187">
        <v>11.151079137</v>
      </c>
      <c r="F11" s="187">
        <v>15.810502283</v>
      </c>
    </row>
    <row r="12" spans="1:6" ht="15">
      <c r="A12" s="180" t="s">
        <v>428</v>
      </c>
      <c r="B12" s="187">
        <v>6.1901723038</v>
      </c>
      <c r="C12" s="187">
        <v>11.804281346</v>
      </c>
      <c r="D12" s="187" t="s">
        <v>429</v>
      </c>
      <c r="E12" s="187">
        <v>5.2308153477</v>
      </c>
      <c r="F12" s="187">
        <v>5.9360730594</v>
      </c>
    </row>
    <row r="13" spans="1:6" ht="15">
      <c r="A13" s="180" t="s">
        <v>430</v>
      </c>
      <c r="B13" s="187">
        <v>5.0414805361</v>
      </c>
      <c r="C13" s="187">
        <v>9.8470948012</v>
      </c>
      <c r="D13" s="187" t="s">
        <v>431</v>
      </c>
      <c r="E13" s="187">
        <v>4.8860911271</v>
      </c>
      <c r="F13" s="187">
        <v>1.6267123288</v>
      </c>
    </row>
    <row r="14" spans="1:6" ht="15">
      <c r="A14" s="180" t="s">
        <v>432</v>
      </c>
      <c r="B14" s="187">
        <v>4.3714103382</v>
      </c>
      <c r="C14" s="187">
        <v>4.8318042813</v>
      </c>
      <c r="D14" s="187" t="s">
        <v>433</v>
      </c>
      <c r="E14" s="187">
        <v>4.2565947242</v>
      </c>
      <c r="F14" s="187">
        <v>7.7625570776</v>
      </c>
    </row>
    <row r="15" spans="1:6" ht="15">
      <c r="A15" s="180" t="s">
        <v>434</v>
      </c>
      <c r="B15" s="187">
        <v>4.020421187</v>
      </c>
      <c r="C15" s="187">
        <v>0.3058103976</v>
      </c>
      <c r="D15" s="187" t="s">
        <v>435</v>
      </c>
      <c r="E15" s="187">
        <v>3.4472422062</v>
      </c>
      <c r="F15" s="187">
        <v>5.2511415525</v>
      </c>
    </row>
    <row r="16" spans="1:6" ht="15">
      <c r="A16" s="180" t="s">
        <v>436</v>
      </c>
      <c r="B16" s="187">
        <v>3.9566049777</v>
      </c>
      <c r="C16" s="187">
        <v>2.3241590214</v>
      </c>
      <c r="D16" s="187" t="s">
        <v>437</v>
      </c>
      <c r="E16" s="187">
        <v>3.0275779376</v>
      </c>
      <c r="F16" s="187">
        <v>2.0547945205</v>
      </c>
    </row>
    <row r="17" spans="1:6" ht="15">
      <c r="A17" s="180" t="s">
        <v>438</v>
      </c>
      <c r="B17" s="187">
        <v>3.2865347798</v>
      </c>
      <c r="C17" s="187">
        <v>6.9113149847</v>
      </c>
      <c r="D17" s="179" t="s">
        <v>439</v>
      </c>
      <c r="E17" s="187">
        <v>0.8543165468</v>
      </c>
      <c r="F17" s="187">
        <v>1.7408675799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178" customWidth="1"/>
    <col min="2" max="16384" width="9.125" style="180" customWidth="1"/>
  </cols>
  <sheetData>
    <row r="1" ht="15">
      <c r="A1" s="178" t="s">
        <v>440</v>
      </c>
    </row>
    <row r="2" ht="15">
      <c r="A2" s="178" t="s">
        <v>571</v>
      </c>
    </row>
    <row r="5" spans="2:10" ht="15">
      <c r="B5" s="180" t="s">
        <v>441</v>
      </c>
      <c r="F5" s="180" t="s">
        <v>442</v>
      </c>
      <c r="J5" s="180" t="s">
        <v>443</v>
      </c>
    </row>
    <row r="6" spans="2:13" ht="15">
      <c r="B6" s="179" t="s">
        <v>24</v>
      </c>
      <c r="C6" s="179" t="s">
        <v>27</v>
      </c>
      <c r="D6" s="179" t="s">
        <v>444</v>
      </c>
      <c r="E6" s="179" t="s">
        <v>33</v>
      </c>
      <c r="F6" s="179" t="s">
        <v>24</v>
      </c>
      <c r="G6" s="179" t="s">
        <v>27</v>
      </c>
      <c r="H6" s="179" t="s">
        <v>444</v>
      </c>
      <c r="I6" s="179" t="s">
        <v>33</v>
      </c>
      <c r="J6" s="179" t="s">
        <v>24</v>
      </c>
      <c r="K6" s="179" t="s">
        <v>27</v>
      </c>
      <c r="L6" s="179" t="s">
        <v>444</v>
      </c>
      <c r="M6" s="179" t="s">
        <v>33</v>
      </c>
    </row>
    <row r="7" spans="1:13" ht="15">
      <c r="A7" s="178">
        <v>1991</v>
      </c>
      <c r="B7" s="184">
        <v>6.62</v>
      </c>
      <c r="C7" s="184">
        <v>9.05</v>
      </c>
      <c r="D7" s="184">
        <v>10.72</v>
      </c>
      <c r="E7" s="184">
        <v>16.26</v>
      </c>
      <c r="F7" s="184">
        <v>36.23</v>
      </c>
      <c r="G7" s="184">
        <v>37.45</v>
      </c>
      <c r="H7" s="184">
        <v>42.24</v>
      </c>
      <c r="I7" s="184">
        <v>40.36</v>
      </c>
      <c r="J7" s="184">
        <v>63.43</v>
      </c>
      <c r="K7" s="184">
        <v>64.95</v>
      </c>
      <c r="L7" s="184">
        <v>69.87</v>
      </c>
      <c r="M7" s="184">
        <v>74.78</v>
      </c>
    </row>
    <row r="8" spans="1:13" ht="15">
      <c r="A8" s="178">
        <v>1992</v>
      </c>
      <c r="B8" s="184">
        <v>6.58</v>
      </c>
      <c r="C8" s="184">
        <v>8.74</v>
      </c>
      <c r="D8" s="184">
        <v>9.7</v>
      </c>
      <c r="E8" s="184">
        <v>12.33</v>
      </c>
      <c r="F8" s="184">
        <v>38.23</v>
      </c>
      <c r="G8" s="184">
        <v>37.7</v>
      </c>
      <c r="H8" s="184">
        <v>41.34</v>
      </c>
      <c r="I8" s="184">
        <v>50.98</v>
      </c>
      <c r="J8" s="184">
        <v>66.88</v>
      </c>
      <c r="K8" s="184">
        <v>67.89</v>
      </c>
      <c r="L8" s="184">
        <v>66.79</v>
      </c>
      <c r="M8" s="184">
        <v>73.93</v>
      </c>
    </row>
    <row r="9" spans="1:13" ht="15">
      <c r="A9" s="178">
        <v>1993</v>
      </c>
      <c r="B9" s="184">
        <v>15.04</v>
      </c>
      <c r="C9" s="184">
        <v>18.59</v>
      </c>
      <c r="D9" s="184">
        <v>26.68</v>
      </c>
      <c r="E9" s="184">
        <v>32.32</v>
      </c>
      <c r="F9" s="184">
        <v>39.41</v>
      </c>
      <c r="G9" s="184">
        <v>43.67</v>
      </c>
      <c r="H9" s="184">
        <v>45.09</v>
      </c>
      <c r="I9" s="184">
        <v>48.91</v>
      </c>
      <c r="J9" s="184">
        <v>80.91</v>
      </c>
      <c r="K9" s="184">
        <v>77.81</v>
      </c>
      <c r="L9" s="184">
        <v>74.11</v>
      </c>
      <c r="M9" s="184">
        <v>69.14</v>
      </c>
    </row>
    <row r="10" spans="1:13" ht="15">
      <c r="A10" s="178">
        <v>1994</v>
      </c>
      <c r="B10" s="184">
        <v>15.12</v>
      </c>
      <c r="C10" s="184">
        <v>19.6</v>
      </c>
      <c r="D10" s="184">
        <v>24.82</v>
      </c>
      <c r="E10" s="184">
        <v>33.68</v>
      </c>
      <c r="F10" s="184">
        <v>38.41</v>
      </c>
      <c r="G10" s="184">
        <v>42.94</v>
      </c>
      <c r="H10" s="184">
        <v>40.51</v>
      </c>
      <c r="I10" s="184">
        <v>43.05</v>
      </c>
      <c r="J10" s="184">
        <v>78.06</v>
      </c>
      <c r="K10" s="184">
        <v>76.06</v>
      </c>
      <c r="L10" s="184">
        <v>78.31</v>
      </c>
      <c r="M10" s="184">
        <v>72.09</v>
      </c>
    </row>
    <row r="11" spans="1:13" ht="15">
      <c r="A11" s="178">
        <v>1995</v>
      </c>
      <c r="B11" s="184">
        <v>15.26</v>
      </c>
      <c r="C11" s="184">
        <v>18.7</v>
      </c>
      <c r="D11" s="184">
        <v>21.49</v>
      </c>
      <c r="E11" s="184">
        <v>26.34</v>
      </c>
      <c r="F11" s="184">
        <v>27.88</v>
      </c>
      <c r="G11" s="184">
        <v>30.45</v>
      </c>
      <c r="H11" s="184">
        <v>33.25</v>
      </c>
      <c r="I11" s="184">
        <v>34.45</v>
      </c>
      <c r="J11" s="184">
        <v>75.66</v>
      </c>
      <c r="K11" s="184">
        <v>78.82</v>
      </c>
      <c r="L11" s="184">
        <v>82.57</v>
      </c>
      <c r="M11" s="184">
        <v>78.94</v>
      </c>
    </row>
    <row r="12" spans="1:13" ht="15">
      <c r="A12" s="178">
        <v>1996</v>
      </c>
      <c r="B12" s="184">
        <v>14.1</v>
      </c>
      <c r="C12" s="184">
        <v>18.52</v>
      </c>
      <c r="D12" s="184">
        <v>22.52</v>
      </c>
      <c r="E12" s="184">
        <v>28.74</v>
      </c>
      <c r="F12" s="184">
        <v>29.95</v>
      </c>
      <c r="G12" s="184">
        <v>34.64</v>
      </c>
      <c r="H12" s="184">
        <v>38.53</v>
      </c>
      <c r="I12" s="184">
        <v>32.78</v>
      </c>
      <c r="J12" s="184">
        <v>72.18</v>
      </c>
      <c r="K12" s="184">
        <v>76.39</v>
      </c>
      <c r="L12" s="184">
        <v>75.62</v>
      </c>
      <c r="M12" s="184">
        <v>70.27</v>
      </c>
    </row>
    <row r="13" spans="1:13" ht="15">
      <c r="A13" s="178">
        <v>1997</v>
      </c>
      <c r="B13" s="184">
        <v>13.79</v>
      </c>
      <c r="C13" s="184">
        <v>15.87</v>
      </c>
      <c r="D13" s="184">
        <v>24.09</v>
      </c>
      <c r="E13" s="184">
        <v>28.15</v>
      </c>
      <c r="F13" s="184">
        <v>61.81</v>
      </c>
      <c r="G13" s="184">
        <v>63.63</v>
      </c>
      <c r="H13" s="184">
        <v>65.94</v>
      </c>
      <c r="I13" s="184">
        <v>71.42</v>
      </c>
      <c r="J13" s="184">
        <v>90.69</v>
      </c>
      <c r="K13" s="184">
        <v>93.16</v>
      </c>
      <c r="L13" s="184">
        <v>85.94</v>
      </c>
      <c r="M13" s="184">
        <v>88.37</v>
      </c>
    </row>
    <row r="14" spans="1:13" ht="15">
      <c r="A14" s="178">
        <v>1998</v>
      </c>
      <c r="B14" s="184">
        <v>11.09</v>
      </c>
      <c r="C14" s="184">
        <v>15.37</v>
      </c>
      <c r="D14" s="184">
        <v>22.33</v>
      </c>
      <c r="E14" s="184">
        <v>30.69</v>
      </c>
      <c r="F14" s="184">
        <v>76.51</v>
      </c>
      <c r="G14" s="184">
        <v>77.83</v>
      </c>
      <c r="H14" s="184">
        <v>80.53</v>
      </c>
      <c r="I14" s="184">
        <v>84.64</v>
      </c>
      <c r="J14" s="184">
        <v>93.5</v>
      </c>
      <c r="K14" s="184">
        <v>90.34</v>
      </c>
      <c r="L14" s="184">
        <v>92.14</v>
      </c>
      <c r="M14" s="184">
        <v>90.76</v>
      </c>
    </row>
    <row r="15" spans="1:13" ht="15">
      <c r="A15" s="178">
        <v>1999</v>
      </c>
      <c r="B15" s="184">
        <v>11.92</v>
      </c>
      <c r="C15" s="184">
        <v>16.18</v>
      </c>
      <c r="D15" s="184">
        <v>21.31</v>
      </c>
      <c r="E15" s="184">
        <v>30.95</v>
      </c>
      <c r="F15" s="184">
        <v>75.03</v>
      </c>
      <c r="G15" s="184">
        <v>75.71</v>
      </c>
      <c r="H15" s="184">
        <v>79.43</v>
      </c>
      <c r="I15" s="184">
        <v>84.03</v>
      </c>
      <c r="J15" s="184">
        <v>88.29</v>
      </c>
      <c r="K15" s="184">
        <v>92.6</v>
      </c>
      <c r="L15" s="184">
        <v>92.33</v>
      </c>
      <c r="M15" s="184">
        <v>88.24</v>
      </c>
    </row>
    <row r="16" spans="1:13" ht="15">
      <c r="A16" s="178">
        <v>2000</v>
      </c>
      <c r="B16" s="184">
        <v>13.96</v>
      </c>
      <c r="C16" s="184">
        <v>14.92</v>
      </c>
      <c r="D16" s="184">
        <v>24.01</v>
      </c>
      <c r="E16" s="184">
        <v>28.88</v>
      </c>
      <c r="F16" s="184">
        <v>78.44</v>
      </c>
      <c r="G16" s="184">
        <v>84.53</v>
      </c>
      <c r="H16" s="184">
        <v>84.75</v>
      </c>
      <c r="I16" s="184">
        <v>79.08</v>
      </c>
      <c r="J16" s="184">
        <v>89.15</v>
      </c>
      <c r="K16" s="184">
        <v>93.85</v>
      </c>
      <c r="L16" s="184">
        <v>92.58</v>
      </c>
      <c r="M16" s="184">
        <v>92.59</v>
      </c>
    </row>
    <row r="17" spans="1:13" ht="15">
      <c r="A17" s="178">
        <v>2001</v>
      </c>
      <c r="B17" s="184">
        <v>17.53</v>
      </c>
      <c r="C17" s="184">
        <v>17.5</v>
      </c>
      <c r="D17" s="184">
        <v>24.23</v>
      </c>
      <c r="E17" s="184">
        <v>34.51</v>
      </c>
      <c r="F17" s="184">
        <v>82.36</v>
      </c>
      <c r="G17" s="184">
        <v>85.8</v>
      </c>
      <c r="H17" s="184">
        <v>84.51</v>
      </c>
      <c r="I17" s="184">
        <v>91.83</v>
      </c>
      <c r="J17" s="184">
        <v>91.41</v>
      </c>
      <c r="K17" s="184">
        <v>91.95</v>
      </c>
      <c r="L17" s="184">
        <v>94.5</v>
      </c>
      <c r="M17" s="184">
        <v>95.62</v>
      </c>
    </row>
    <row r="18" spans="1:13" ht="15">
      <c r="A18" s="178">
        <v>2002</v>
      </c>
      <c r="B18" s="184">
        <v>17.13</v>
      </c>
      <c r="C18" s="184">
        <v>21.68</v>
      </c>
      <c r="D18" s="184">
        <v>24.62</v>
      </c>
      <c r="E18" s="184">
        <v>38.29</v>
      </c>
      <c r="F18" s="184">
        <v>89.33</v>
      </c>
      <c r="G18" s="184">
        <v>91.98</v>
      </c>
      <c r="H18" s="184">
        <v>90.2</v>
      </c>
      <c r="I18" s="184">
        <v>91.13</v>
      </c>
      <c r="J18" s="184">
        <v>96.91</v>
      </c>
      <c r="K18" s="184">
        <v>97.92</v>
      </c>
      <c r="L18" s="184">
        <v>97.53</v>
      </c>
      <c r="M18" s="184">
        <v>100</v>
      </c>
    </row>
    <row r="19" spans="1:13" ht="15">
      <c r="A19" s="178">
        <v>2003</v>
      </c>
      <c r="B19" s="184">
        <v>20.27</v>
      </c>
      <c r="C19" s="184">
        <v>19.23</v>
      </c>
      <c r="D19" s="184">
        <v>25.37</v>
      </c>
      <c r="E19" s="184">
        <v>29.31</v>
      </c>
      <c r="F19" s="184">
        <v>88.05</v>
      </c>
      <c r="G19" s="184">
        <v>90.44</v>
      </c>
      <c r="H19" s="184">
        <v>90.41</v>
      </c>
      <c r="I19" s="184">
        <v>88.2</v>
      </c>
      <c r="J19" s="184">
        <v>99.48</v>
      </c>
      <c r="K19" s="184">
        <v>99.33</v>
      </c>
      <c r="L19" s="184">
        <v>98</v>
      </c>
      <c r="M19" s="184">
        <v>98.85</v>
      </c>
    </row>
    <row r="20" spans="1:13" ht="15">
      <c r="A20" s="178">
        <v>2004</v>
      </c>
      <c r="B20" s="184">
        <v>20.27</v>
      </c>
      <c r="C20" s="184">
        <v>22.41</v>
      </c>
      <c r="D20" s="184">
        <v>25.05</v>
      </c>
      <c r="E20" s="184">
        <v>44.32</v>
      </c>
      <c r="F20" s="184">
        <v>90.7</v>
      </c>
      <c r="G20" s="184">
        <v>89.97</v>
      </c>
      <c r="H20" s="184">
        <v>91.53</v>
      </c>
      <c r="I20" s="184">
        <v>95.43</v>
      </c>
      <c r="J20" s="184">
        <v>99.43</v>
      </c>
      <c r="K20" s="184">
        <v>98.42</v>
      </c>
      <c r="L20" s="184">
        <v>99.43</v>
      </c>
      <c r="M20" s="184">
        <v>98.85</v>
      </c>
    </row>
    <row r="21" spans="1:13" ht="15">
      <c r="A21" s="178">
        <v>2005</v>
      </c>
      <c r="B21" s="184">
        <v>18.22</v>
      </c>
      <c r="C21" s="184">
        <v>19.7</v>
      </c>
      <c r="D21" s="184">
        <v>30.52</v>
      </c>
      <c r="E21" s="184">
        <v>47.46</v>
      </c>
      <c r="F21" s="184">
        <v>87.09</v>
      </c>
      <c r="G21" s="184">
        <v>90.67</v>
      </c>
      <c r="H21" s="184">
        <v>92.27</v>
      </c>
      <c r="I21" s="184">
        <v>92.98</v>
      </c>
      <c r="J21" s="184">
        <v>99.33</v>
      </c>
      <c r="K21" s="184">
        <v>100</v>
      </c>
      <c r="L21" s="184">
        <v>99.68</v>
      </c>
      <c r="M21" s="184">
        <v>100</v>
      </c>
    </row>
    <row r="22" spans="1:13" ht="15">
      <c r="A22" s="178">
        <v>2006</v>
      </c>
      <c r="B22" s="184">
        <v>18.47</v>
      </c>
      <c r="C22" s="184">
        <v>23.07</v>
      </c>
      <c r="D22" s="184">
        <v>31.88</v>
      </c>
      <c r="E22" s="184">
        <v>45.39</v>
      </c>
      <c r="F22" s="184">
        <v>86.96</v>
      </c>
      <c r="G22" s="184">
        <v>93.73</v>
      </c>
      <c r="H22" s="184">
        <v>92.91</v>
      </c>
      <c r="I22" s="184">
        <v>95.88</v>
      </c>
      <c r="J22" s="184">
        <v>98.19</v>
      </c>
      <c r="K22" s="184">
        <v>99.14</v>
      </c>
      <c r="L22" s="184">
        <v>99.11</v>
      </c>
      <c r="M22" s="184">
        <v>100</v>
      </c>
    </row>
    <row r="23" spans="1:13" ht="15">
      <c r="A23" s="178">
        <v>2007</v>
      </c>
      <c r="B23" s="184">
        <v>20.92</v>
      </c>
      <c r="C23" s="184">
        <v>22.29</v>
      </c>
      <c r="D23" s="184">
        <v>30.6</v>
      </c>
      <c r="E23" s="184">
        <v>41.47</v>
      </c>
      <c r="F23" s="184">
        <v>87.6</v>
      </c>
      <c r="G23" s="184">
        <v>90.21</v>
      </c>
      <c r="H23" s="184">
        <v>91.17</v>
      </c>
      <c r="I23" s="184">
        <v>94.14</v>
      </c>
      <c r="J23" s="184">
        <v>98.48</v>
      </c>
      <c r="K23" s="184">
        <v>98.46</v>
      </c>
      <c r="L23" s="184">
        <v>99.4</v>
      </c>
      <c r="M23" s="184">
        <v>100</v>
      </c>
    </row>
    <row r="24" spans="1:13" ht="15">
      <c r="A24" s="178">
        <v>2008</v>
      </c>
      <c r="B24" s="184">
        <v>23.66</v>
      </c>
      <c r="C24" s="184">
        <v>23.48</v>
      </c>
      <c r="D24" s="184">
        <v>31.9</v>
      </c>
      <c r="E24" s="184">
        <v>44.73</v>
      </c>
      <c r="F24" s="184">
        <v>83.7</v>
      </c>
      <c r="G24" s="184">
        <v>89.88</v>
      </c>
      <c r="H24" s="184">
        <v>92.79</v>
      </c>
      <c r="I24" s="184">
        <v>90.22</v>
      </c>
      <c r="J24" s="184">
        <v>100</v>
      </c>
      <c r="K24" s="184">
        <v>99.04</v>
      </c>
      <c r="L24" s="184">
        <v>99.34</v>
      </c>
      <c r="M24" s="184">
        <v>99.1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375" style="230" customWidth="1"/>
    <col min="2" max="2" width="7.625" style="53" bestFit="1" customWidth="1"/>
    <col min="3" max="3" width="9.00390625" style="53" customWidth="1"/>
    <col min="4" max="4" width="15.375" style="92" customWidth="1"/>
    <col min="5" max="7" width="9.125" style="92" customWidth="1"/>
    <col min="8" max="8" width="15.375" style="92" customWidth="1"/>
    <col min="9" max="9" width="9.125" style="92" customWidth="1"/>
    <col min="10" max="10" width="5.00390625" style="92" customWidth="1"/>
    <col min="11" max="12" width="9.125" style="53" customWidth="1"/>
    <col min="13" max="13" width="11.375" style="92" bestFit="1" customWidth="1"/>
    <col min="14" max="14" width="9.125" style="92" customWidth="1"/>
    <col min="15" max="16" width="9.125" style="53" customWidth="1"/>
    <col min="17" max="17" width="11.375" style="92" bestFit="1" customWidth="1"/>
    <col min="18" max="18" width="9.125" style="92" customWidth="1"/>
    <col min="19" max="19" width="9.25390625" style="53" customWidth="1"/>
    <col min="20" max="16384" width="9.125" style="16" customWidth="1"/>
  </cols>
  <sheetData>
    <row r="1" spans="1:18" ht="15">
      <c r="A1" s="232" t="s">
        <v>445</v>
      </c>
      <c r="E1" s="99"/>
      <c r="F1" s="99"/>
      <c r="G1" s="99"/>
      <c r="I1" s="99"/>
      <c r="J1" s="99"/>
      <c r="N1" s="99"/>
      <c r="R1" s="99"/>
    </row>
    <row r="2" spans="1:18" ht="15">
      <c r="A2" s="232" t="s">
        <v>594</v>
      </c>
      <c r="E2" s="99"/>
      <c r="F2" s="99"/>
      <c r="G2" s="99"/>
      <c r="I2" s="99"/>
      <c r="J2" s="99"/>
      <c r="N2" s="99"/>
      <c r="R2" s="99"/>
    </row>
    <row r="3" spans="1:18" ht="15">
      <c r="A3" s="232"/>
      <c r="E3" s="99"/>
      <c r="F3" s="99"/>
      <c r="G3" s="99"/>
      <c r="I3" s="99"/>
      <c r="J3" s="99"/>
      <c r="N3" s="99"/>
      <c r="R3" s="99"/>
    </row>
    <row r="4" spans="1:18" ht="15">
      <c r="A4" s="232"/>
      <c r="E4" s="99"/>
      <c r="F4" s="99"/>
      <c r="G4" s="99"/>
      <c r="I4" s="99"/>
      <c r="J4" s="99"/>
      <c r="N4" s="99"/>
      <c r="R4" s="99"/>
    </row>
    <row r="5" spans="2:19" ht="15">
      <c r="B5" s="92" t="s">
        <v>111</v>
      </c>
      <c r="C5" s="92"/>
      <c r="K5" s="92" t="s">
        <v>110</v>
      </c>
      <c r="L5" s="92"/>
      <c r="O5" s="92"/>
      <c r="P5" s="92"/>
      <c r="S5" s="92"/>
    </row>
    <row r="6" spans="2:19" ht="15">
      <c r="B6" s="99" t="s">
        <v>159</v>
      </c>
      <c r="C6" s="99"/>
      <c r="D6" s="99"/>
      <c r="E6" s="99"/>
      <c r="F6" s="99" t="s">
        <v>160</v>
      </c>
      <c r="G6" s="99"/>
      <c r="H6" s="99"/>
      <c r="I6" s="99"/>
      <c r="J6" s="99"/>
      <c r="K6" s="264" t="s">
        <v>159</v>
      </c>
      <c r="L6" s="264"/>
      <c r="M6" s="99"/>
      <c r="N6" s="99"/>
      <c r="O6" s="264" t="s">
        <v>160</v>
      </c>
      <c r="P6" s="264"/>
      <c r="Q6" s="99"/>
      <c r="R6" s="99"/>
      <c r="S6" s="232"/>
    </row>
    <row r="7" spans="1:18" ht="15">
      <c r="A7" s="232"/>
      <c r="B7" s="53" t="s">
        <v>411</v>
      </c>
      <c r="C7" s="53" t="s">
        <v>446</v>
      </c>
      <c r="D7" s="53" t="s">
        <v>161</v>
      </c>
      <c r="E7" s="34" t="s">
        <v>73</v>
      </c>
      <c r="F7" s="34" t="s">
        <v>411</v>
      </c>
      <c r="G7" s="34" t="s">
        <v>446</v>
      </c>
      <c r="H7" s="53" t="s">
        <v>161</v>
      </c>
      <c r="I7" s="34" t="s">
        <v>73</v>
      </c>
      <c r="J7" s="34"/>
      <c r="K7" s="53" t="s">
        <v>411</v>
      </c>
      <c r="L7" s="53" t="s">
        <v>446</v>
      </c>
      <c r="M7" s="53" t="s">
        <v>161</v>
      </c>
      <c r="N7" s="34" t="s">
        <v>73</v>
      </c>
      <c r="O7" s="53" t="s">
        <v>411</v>
      </c>
      <c r="P7" s="53" t="s">
        <v>446</v>
      </c>
      <c r="Q7" s="53" t="s">
        <v>161</v>
      </c>
      <c r="R7" s="34" t="s">
        <v>73</v>
      </c>
    </row>
    <row r="8" spans="1:19" ht="15">
      <c r="A8" s="230">
        <v>1980</v>
      </c>
      <c r="B8" s="16">
        <v>227</v>
      </c>
      <c r="C8" s="16">
        <v>41</v>
      </c>
      <c r="D8" s="92">
        <v>118</v>
      </c>
      <c r="E8" s="16">
        <v>737</v>
      </c>
      <c r="F8" s="32">
        <v>2.87</v>
      </c>
      <c r="G8" s="32">
        <v>0.51</v>
      </c>
      <c r="H8" s="102">
        <v>1.53</v>
      </c>
      <c r="I8" s="32">
        <v>9.28</v>
      </c>
      <c r="J8" s="32"/>
      <c r="K8" s="16">
        <v>777</v>
      </c>
      <c r="L8" s="16">
        <v>87</v>
      </c>
      <c r="M8" s="92">
        <v>385</v>
      </c>
      <c r="N8" s="16">
        <v>2370</v>
      </c>
      <c r="O8" s="32">
        <v>9.69</v>
      </c>
      <c r="P8" s="32">
        <v>1.11</v>
      </c>
      <c r="Q8" s="102">
        <v>4.91</v>
      </c>
      <c r="R8" s="32">
        <v>29.64</v>
      </c>
      <c r="S8" s="16"/>
    </row>
    <row r="9" spans="1:19" ht="15">
      <c r="A9" s="230">
        <v>1981</v>
      </c>
      <c r="B9" s="16">
        <v>275</v>
      </c>
      <c r="C9" s="16">
        <v>45</v>
      </c>
      <c r="D9" s="92">
        <v>132</v>
      </c>
      <c r="E9" s="16">
        <v>806</v>
      </c>
      <c r="F9" s="32">
        <v>3.58</v>
      </c>
      <c r="G9" s="32">
        <v>0.57</v>
      </c>
      <c r="H9" s="102">
        <v>1.74</v>
      </c>
      <c r="I9" s="32">
        <v>10.46</v>
      </c>
      <c r="J9" s="32"/>
      <c r="K9" s="16">
        <v>846</v>
      </c>
      <c r="L9" s="16">
        <v>109</v>
      </c>
      <c r="M9" s="92">
        <v>456</v>
      </c>
      <c r="N9" s="16">
        <v>2581</v>
      </c>
      <c r="O9" s="32">
        <v>10.87</v>
      </c>
      <c r="P9" s="32">
        <v>1.42</v>
      </c>
      <c r="Q9" s="102">
        <v>5.92</v>
      </c>
      <c r="R9" s="32">
        <v>33.14</v>
      </c>
      <c r="S9" s="16"/>
    </row>
    <row r="10" spans="1:19" ht="15">
      <c r="A10" s="230">
        <v>1982</v>
      </c>
      <c r="B10" s="16">
        <v>313</v>
      </c>
      <c r="C10" s="16">
        <v>76</v>
      </c>
      <c r="D10" s="92">
        <v>161</v>
      </c>
      <c r="E10" s="16">
        <v>867</v>
      </c>
      <c r="F10" s="32">
        <v>4.18</v>
      </c>
      <c r="G10" s="32">
        <v>1.04</v>
      </c>
      <c r="H10" s="102">
        <v>2.22</v>
      </c>
      <c r="I10" s="32">
        <v>11.71</v>
      </c>
      <c r="J10" s="32"/>
      <c r="K10" s="16">
        <v>947</v>
      </c>
      <c r="L10" s="16">
        <v>146</v>
      </c>
      <c r="M10" s="92">
        <v>563</v>
      </c>
      <c r="N10" s="16">
        <v>2863</v>
      </c>
      <c r="O10" s="32">
        <v>12.55</v>
      </c>
      <c r="P10" s="32">
        <v>1.95</v>
      </c>
      <c r="Q10" s="102">
        <v>7.54</v>
      </c>
      <c r="R10" s="32">
        <v>37.83</v>
      </c>
      <c r="S10" s="16"/>
    </row>
    <row r="11" spans="1:19" ht="15">
      <c r="A11" s="230">
        <v>1983</v>
      </c>
      <c r="B11" s="16">
        <v>282</v>
      </c>
      <c r="C11" s="16">
        <v>69</v>
      </c>
      <c r="D11" s="92">
        <v>194</v>
      </c>
      <c r="E11" s="16">
        <v>836</v>
      </c>
      <c r="F11" s="32">
        <v>3.77</v>
      </c>
      <c r="G11" s="32">
        <v>0.88</v>
      </c>
      <c r="H11" s="102">
        <v>2.7</v>
      </c>
      <c r="I11" s="32">
        <v>11.22</v>
      </c>
      <c r="J11" s="32"/>
      <c r="K11" s="16">
        <v>1008</v>
      </c>
      <c r="L11" s="16">
        <v>165</v>
      </c>
      <c r="M11" s="92">
        <v>676</v>
      </c>
      <c r="N11" s="16">
        <v>3066</v>
      </c>
      <c r="O11" s="32">
        <v>13.61</v>
      </c>
      <c r="P11" s="32">
        <v>2.24</v>
      </c>
      <c r="Q11" s="102">
        <v>9.24</v>
      </c>
      <c r="R11" s="32">
        <v>41.31</v>
      </c>
      <c r="S11" s="16"/>
    </row>
    <row r="12" spans="1:19" ht="15">
      <c r="A12" s="230">
        <v>1984</v>
      </c>
      <c r="B12" s="16">
        <v>281</v>
      </c>
      <c r="C12" s="16">
        <v>71</v>
      </c>
      <c r="D12" s="92">
        <v>205</v>
      </c>
      <c r="E12" s="16">
        <v>856</v>
      </c>
      <c r="F12" s="32">
        <v>3.8</v>
      </c>
      <c r="G12" s="32">
        <v>0.99</v>
      </c>
      <c r="H12" s="102">
        <v>2.85</v>
      </c>
      <c r="I12" s="32">
        <v>11.69</v>
      </c>
      <c r="J12" s="32"/>
      <c r="K12" s="16">
        <v>1054</v>
      </c>
      <c r="L12" s="16">
        <v>196</v>
      </c>
      <c r="M12" s="92">
        <v>783</v>
      </c>
      <c r="N12" s="16">
        <v>3248</v>
      </c>
      <c r="O12" s="32">
        <v>14.37</v>
      </c>
      <c r="P12" s="32">
        <v>2.73</v>
      </c>
      <c r="Q12" s="102">
        <v>10.84</v>
      </c>
      <c r="R12" s="32">
        <v>44.38</v>
      </c>
      <c r="S12" s="16"/>
    </row>
    <row r="13" spans="1:19" ht="15">
      <c r="A13" s="230">
        <v>1985</v>
      </c>
      <c r="B13" s="16">
        <v>274</v>
      </c>
      <c r="C13" s="16">
        <v>75</v>
      </c>
      <c r="D13" s="92">
        <v>198</v>
      </c>
      <c r="E13" s="16">
        <v>870</v>
      </c>
      <c r="F13" s="32">
        <v>3.78</v>
      </c>
      <c r="G13" s="32">
        <v>1.03</v>
      </c>
      <c r="H13" s="102">
        <v>2.78</v>
      </c>
      <c r="I13" s="32">
        <v>12.07</v>
      </c>
      <c r="J13" s="32"/>
      <c r="K13" s="16">
        <v>1104</v>
      </c>
      <c r="L13" s="16">
        <v>212</v>
      </c>
      <c r="M13" s="92">
        <v>895</v>
      </c>
      <c r="N13" s="16">
        <v>3481</v>
      </c>
      <c r="O13" s="32">
        <v>15.2</v>
      </c>
      <c r="P13" s="32">
        <v>2.91</v>
      </c>
      <c r="Q13" s="102">
        <v>12.44</v>
      </c>
      <c r="R13" s="32">
        <v>47.89</v>
      </c>
      <c r="S13" s="16"/>
    </row>
    <row r="14" spans="1:19" ht="15">
      <c r="A14" s="230">
        <v>1986</v>
      </c>
      <c r="B14" s="16">
        <v>295</v>
      </c>
      <c r="C14" s="16">
        <v>76</v>
      </c>
      <c r="D14" s="92">
        <v>186</v>
      </c>
      <c r="E14" s="16">
        <v>903</v>
      </c>
      <c r="F14" s="32">
        <v>4.06</v>
      </c>
      <c r="G14" s="32">
        <v>1.06</v>
      </c>
      <c r="H14" s="102">
        <v>2.6</v>
      </c>
      <c r="I14" s="32">
        <v>12.52</v>
      </c>
      <c r="J14" s="32"/>
      <c r="K14" s="16">
        <v>1175</v>
      </c>
      <c r="L14" s="16">
        <v>236</v>
      </c>
      <c r="M14" s="92">
        <v>955</v>
      </c>
      <c r="N14" s="16">
        <v>3691</v>
      </c>
      <c r="O14" s="32">
        <v>16.23</v>
      </c>
      <c r="P14" s="32">
        <v>3.26</v>
      </c>
      <c r="Q14" s="102">
        <v>13.31</v>
      </c>
      <c r="R14" s="32">
        <v>50.98</v>
      </c>
      <c r="S14" s="16"/>
    </row>
    <row r="15" spans="1:19" ht="15">
      <c r="A15" s="230">
        <v>1987</v>
      </c>
      <c r="B15" s="16">
        <v>325</v>
      </c>
      <c r="C15" s="16">
        <v>94</v>
      </c>
      <c r="D15" s="92">
        <v>208</v>
      </c>
      <c r="E15" s="16">
        <v>923</v>
      </c>
      <c r="F15" s="32">
        <v>4.48</v>
      </c>
      <c r="G15" s="32">
        <v>1.33</v>
      </c>
      <c r="H15" s="102">
        <v>2.88</v>
      </c>
      <c r="I15" s="32">
        <v>12.73</v>
      </c>
      <c r="J15" s="32"/>
      <c r="K15" s="16">
        <v>1240</v>
      </c>
      <c r="L15" s="16">
        <v>263</v>
      </c>
      <c r="M15" s="92">
        <v>1057</v>
      </c>
      <c r="N15" s="16">
        <v>3937</v>
      </c>
      <c r="O15" s="32">
        <v>17.13</v>
      </c>
      <c r="P15" s="32">
        <v>3.69</v>
      </c>
      <c r="Q15" s="102">
        <v>14.67</v>
      </c>
      <c r="R15" s="32">
        <v>54.4</v>
      </c>
      <c r="S15" s="16"/>
    </row>
    <row r="16" spans="1:21" ht="15">
      <c r="A16" s="230">
        <v>1988</v>
      </c>
      <c r="B16" s="16">
        <v>311</v>
      </c>
      <c r="C16" s="16">
        <v>72</v>
      </c>
      <c r="D16" s="92">
        <v>210</v>
      </c>
      <c r="E16" s="16">
        <v>950</v>
      </c>
      <c r="F16" s="32">
        <v>4.29</v>
      </c>
      <c r="G16" s="32">
        <v>1.02</v>
      </c>
      <c r="H16" s="102">
        <v>2.89</v>
      </c>
      <c r="I16" s="32">
        <v>13.07</v>
      </c>
      <c r="J16" s="32"/>
      <c r="K16" s="16">
        <v>1308</v>
      </c>
      <c r="L16" s="16">
        <v>277</v>
      </c>
      <c r="M16" s="92">
        <v>1111</v>
      </c>
      <c r="N16" s="16">
        <v>4135</v>
      </c>
      <c r="O16" s="32">
        <v>18.11</v>
      </c>
      <c r="P16" s="32">
        <v>3.92</v>
      </c>
      <c r="Q16" s="102">
        <v>15.4</v>
      </c>
      <c r="R16" s="32">
        <v>57.22</v>
      </c>
      <c r="S16" s="16"/>
      <c r="U16" s="92"/>
    </row>
    <row r="17" spans="1:19" ht="15">
      <c r="A17" s="230">
        <v>1989</v>
      </c>
      <c r="B17" s="16">
        <v>308</v>
      </c>
      <c r="C17" s="16">
        <v>82</v>
      </c>
      <c r="D17" s="92">
        <v>209</v>
      </c>
      <c r="E17" s="16">
        <v>983</v>
      </c>
      <c r="F17" s="32">
        <v>4.18</v>
      </c>
      <c r="G17" s="32">
        <v>1.16</v>
      </c>
      <c r="H17" s="102">
        <v>2.86</v>
      </c>
      <c r="I17" s="32">
        <v>13.49</v>
      </c>
      <c r="J17" s="32"/>
      <c r="K17" s="16">
        <v>1315</v>
      </c>
      <c r="L17" s="16">
        <v>302</v>
      </c>
      <c r="M17" s="92">
        <v>1171</v>
      </c>
      <c r="N17" s="16">
        <v>4330</v>
      </c>
      <c r="O17" s="32">
        <v>18.24</v>
      </c>
      <c r="P17" s="32">
        <v>4.31</v>
      </c>
      <c r="Q17" s="102">
        <v>16.22</v>
      </c>
      <c r="R17" s="32">
        <v>60.07</v>
      </c>
      <c r="S17" s="16"/>
    </row>
    <row r="18" spans="1:19" ht="15">
      <c r="A18" s="230">
        <v>1990</v>
      </c>
      <c r="B18" s="16">
        <v>343</v>
      </c>
      <c r="C18" s="16">
        <v>85</v>
      </c>
      <c r="D18" s="92">
        <v>207</v>
      </c>
      <c r="E18" s="16">
        <v>1055</v>
      </c>
      <c r="F18" s="32">
        <v>4.7</v>
      </c>
      <c r="G18" s="32">
        <v>1.19</v>
      </c>
      <c r="H18" s="102">
        <v>2.83</v>
      </c>
      <c r="I18" s="32">
        <v>14.48</v>
      </c>
      <c r="J18" s="32"/>
      <c r="K18" s="16">
        <v>1347</v>
      </c>
      <c r="L18" s="16">
        <v>297</v>
      </c>
      <c r="M18" s="92">
        <v>1220</v>
      </c>
      <c r="N18" s="16">
        <v>4493</v>
      </c>
      <c r="O18" s="32">
        <v>18.75</v>
      </c>
      <c r="P18" s="32">
        <v>4.22</v>
      </c>
      <c r="Q18" s="102">
        <v>16.86</v>
      </c>
      <c r="R18" s="32">
        <v>62.44</v>
      </c>
      <c r="S18" s="16"/>
    </row>
    <row r="19" spans="1:19" ht="15">
      <c r="A19" s="230">
        <v>1991</v>
      </c>
      <c r="B19" s="16">
        <v>284</v>
      </c>
      <c r="C19" s="16">
        <v>89</v>
      </c>
      <c r="D19" s="92">
        <v>249</v>
      </c>
      <c r="E19" s="16">
        <v>1006</v>
      </c>
      <c r="F19" s="32">
        <v>3.95</v>
      </c>
      <c r="G19" s="32">
        <v>1.28</v>
      </c>
      <c r="H19" s="102">
        <v>3.36</v>
      </c>
      <c r="I19" s="32">
        <v>13.88</v>
      </c>
      <c r="J19" s="32"/>
      <c r="K19" s="16">
        <v>1345</v>
      </c>
      <c r="L19" s="16">
        <v>314</v>
      </c>
      <c r="M19" s="92">
        <v>1344</v>
      </c>
      <c r="N19" s="16">
        <v>4646</v>
      </c>
      <c r="O19" s="32">
        <v>18.7</v>
      </c>
      <c r="P19" s="32">
        <v>4.47</v>
      </c>
      <c r="Q19" s="102">
        <v>18.45</v>
      </c>
      <c r="R19" s="32">
        <v>64.42</v>
      </c>
      <c r="S19" s="16"/>
    </row>
    <row r="20" spans="1:19" ht="15">
      <c r="A20" s="230">
        <v>1992</v>
      </c>
      <c r="B20" s="16">
        <v>330</v>
      </c>
      <c r="C20" s="16">
        <v>75</v>
      </c>
      <c r="D20" s="92">
        <v>211</v>
      </c>
      <c r="E20" s="16">
        <v>1032</v>
      </c>
      <c r="F20" s="32">
        <v>4.57</v>
      </c>
      <c r="G20" s="32">
        <v>1.06</v>
      </c>
      <c r="H20" s="102">
        <v>2.84</v>
      </c>
      <c r="I20" s="32">
        <v>14.19</v>
      </c>
      <c r="J20" s="32"/>
      <c r="K20" s="16">
        <v>1387</v>
      </c>
      <c r="L20" s="16">
        <v>307</v>
      </c>
      <c r="M20" s="92">
        <v>1408</v>
      </c>
      <c r="N20" s="16">
        <v>4807</v>
      </c>
      <c r="O20" s="32">
        <v>19.09</v>
      </c>
      <c r="P20" s="32">
        <v>4.33</v>
      </c>
      <c r="Q20" s="102">
        <v>19.07</v>
      </c>
      <c r="R20" s="32">
        <v>65.9</v>
      </c>
      <c r="S20" s="16"/>
    </row>
    <row r="21" spans="1:19" ht="15">
      <c r="A21" s="230">
        <v>1993</v>
      </c>
      <c r="B21" s="16">
        <v>339</v>
      </c>
      <c r="C21" s="16">
        <v>94</v>
      </c>
      <c r="D21" s="92">
        <v>208</v>
      </c>
      <c r="E21" s="16">
        <v>1062</v>
      </c>
      <c r="F21" s="32">
        <v>4.55</v>
      </c>
      <c r="G21" s="32">
        <v>1.28</v>
      </c>
      <c r="H21" s="102">
        <v>2.74</v>
      </c>
      <c r="I21" s="32">
        <v>14.23</v>
      </c>
      <c r="J21" s="32"/>
      <c r="K21" s="16">
        <v>1445</v>
      </c>
      <c r="L21" s="16">
        <v>322</v>
      </c>
      <c r="M21" s="92">
        <v>1475</v>
      </c>
      <c r="N21" s="16">
        <v>5015</v>
      </c>
      <c r="O21" s="32">
        <v>19.52</v>
      </c>
      <c r="P21" s="32">
        <v>4.44</v>
      </c>
      <c r="Q21" s="102">
        <v>19.62</v>
      </c>
      <c r="R21" s="32">
        <v>67.54</v>
      </c>
      <c r="S21" s="16"/>
    </row>
    <row r="22" spans="1:19" ht="15">
      <c r="A22" s="230">
        <v>1994</v>
      </c>
      <c r="B22" s="16">
        <v>337</v>
      </c>
      <c r="C22" s="16">
        <v>90</v>
      </c>
      <c r="D22" s="92">
        <v>215</v>
      </c>
      <c r="E22" s="16">
        <v>1051</v>
      </c>
      <c r="F22" s="32">
        <v>4.42</v>
      </c>
      <c r="G22" s="32">
        <v>1.23</v>
      </c>
      <c r="H22" s="102">
        <v>2.81</v>
      </c>
      <c r="I22" s="32">
        <v>13.86</v>
      </c>
      <c r="J22" s="32"/>
      <c r="K22" s="16">
        <v>1515</v>
      </c>
      <c r="L22" s="16">
        <v>346</v>
      </c>
      <c r="M22" s="92">
        <v>1550</v>
      </c>
      <c r="N22" s="16">
        <v>5243</v>
      </c>
      <c r="O22" s="32">
        <v>20.01</v>
      </c>
      <c r="P22" s="32">
        <v>4.65</v>
      </c>
      <c r="Q22" s="102">
        <v>20.26</v>
      </c>
      <c r="R22" s="32">
        <v>69.16</v>
      </c>
      <c r="S22" s="16"/>
    </row>
    <row r="23" spans="1:19" ht="15">
      <c r="A23" s="230">
        <v>1995</v>
      </c>
      <c r="B23" s="16">
        <v>339</v>
      </c>
      <c r="C23" s="16">
        <v>98</v>
      </c>
      <c r="D23" s="92">
        <v>322</v>
      </c>
      <c r="E23" s="16">
        <v>1122</v>
      </c>
      <c r="F23" s="32">
        <v>4.36</v>
      </c>
      <c r="G23" s="32">
        <v>1.32</v>
      </c>
      <c r="H23" s="102">
        <v>4.09</v>
      </c>
      <c r="I23" s="32">
        <v>14.4</v>
      </c>
      <c r="J23" s="32"/>
      <c r="K23" s="16">
        <v>1560</v>
      </c>
      <c r="L23" s="16">
        <v>361</v>
      </c>
      <c r="M23" s="92">
        <v>1704</v>
      </c>
      <c r="N23" s="16">
        <v>5472</v>
      </c>
      <c r="O23" s="32">
        <v>20.13</v>
      </c>
      <c r="P23" s="32">
        <v>4.76</v>
      </c>
      <c r="Q23" s="102">
        <v>21.86</v>
      </c>
      <c r="R23" s="32">
        <v>70.71</v>
      </c>
      <c r="S23" s="16"/>
    </row>
    <row r="24" spans="1:19" ht="15">
      <c r="A24" s="230">
        <v>1996</v>
      </c>
      <c r="B24" s="16">
        <v>347</v>
      </c>
      <c r="C24" s="16">
        <v>111</v>
      </c>
      <c r="D24" s="92">
        <v>363</v>
      </c>
      <c r="E24" s="16">
        <v>1142</v>
      </c>
      <c r="F24" s="32">
        <v>4.35</v>
      </c>
      <c r="G24" s="32">
        <v>1.45</v>
      </c>
      <c r="H24" s="102">
        <v>4.6</v>
      </c>
      <c r="I24" s="32">
        <v>14.46</v>
      </c>
      <c r="J24" s="32"/>
      <c r="K24" s="16">
        <v>1597</v>
      </c>
      <c r="L24" s="16">
        <v>357</v>
      </c>
      <c r="M24" s="92">
        <v>1864</v>
      </c>
      <c r="N24" s="16">
        <v>5672</v>
      </c>
      <c r="O24" s="32">
        <v>20.16</v>
      </c>
      <c r="P24" s="32">
        <v>4.61</v>
      </c>
      <c r="Q24" s="102">
        <v>23.49</v>
      </c>
      <c r="R24" s="32">
        <v>71.82</v>
      </c>
      <c r="S24" s="16"/>
    </row>
    <row r="25" spans="1:19" ht="15">
      <c r="A25" s="230">
        <v>1997</v>
      </c>
      <c r="B25" s="16">
        <v>349</v>
      </c>
      <c r="C25" s="16">
        <v>104</v>
      </c>
      <c r="D25" s="92">
        <v>315</v>
      </c>
      <c r="E25" s="16">
        <v>1079</v>
      </c>
      <c r="F25" s="32">
        <v>4.35</v>
      </c>
      <c r="G25" s="32">
        <v>1.34</v>
      </c>
      <c r="H25" s="102">
        <v>3.99</v>
      </c>
      <c r="I25" s="32">
        <v>13.52</v>
      </c>
      <c r="J25" s="32"/>
      <c r="K25" s="16">
        <v>1615</v>
      </c>
      <c r="L25" s="16">
        <v>378</v>
      </c>
      <c r="M25" s="92">
        <v>1990</v>
      </c>
      <c r="N25" s="16">
        <v>5803</v>
      </c>
      <c r="O25" s="32">
        <v>20.03</v>
      </c>
      <c r="P25" s="32">
        <v>4.82</v>
      </c>
      <c r="Q25" s="102">
        <v>24.74</v>
      </c>
      <c r="R25" s="32">
        <v>72.3</v>
      </c>
      <c r="S25" s="16"/>
    </row>
    <row r="26" spans="1:19" ht="15">
      <c r="A26" s="230">
        <v>1998</v>
      </c>
      <c r="B26" s="16">
        <v>330</v>
      </c>
      <c r="C26" s="16">
        <v>107</v>
      </c>
      <c r="D26" s="92">
        <v>322</v>
      </c>
      <c r="E26" s="16">
        <v>1079</v>
      </c>
      <c r="F26" s="32">
        <v>3.99</v>
      </c>
      <c r="G26" s="32">
        <v>1.34</v>
      </c>
      <c r="H26" s="102">
        <v>3.97</v>
      </c>
      <c r="I26" s="32">
        <v>13.23</v>
      </c>
      <c r="J26" s="32"/>
      <c r="K26" s="16">
        <v>1644</v>
      </c>
      <c r="L26" s="16">
        <v>401</v>
      </c>
      <c r="M26" s="92">
        <v>2105</v>
      </c>
      <c r="N26" s="16">
        <v>5954</v>
      </c>
      <c r="O26" s="32">
        <v>20.09</v>
      </c>
      <c r="P26" s="32">
        <v>5.04</v>
      </c>
      <c r="Q26" s="102">
        <v>25.82</v>
      </c>
      <c r="R26" s="32">
        <v>73.15</v>
      </c>
      <c r="S26" s="16"/>
    </row>
    <row r="27" spans="1:19" ht="15">
      <c r="A27" s="230">
        <v>1999</v>
      </c>
      <c r="B27" s="16">
        <v>318</v>
      </c>
      <c r="C27" s="16">
        <v>135</v>
      </c>
      <c r="D27" s="92">
        <v>364</v>
      </c>
      <c r="E27" s="16">
        <v>1202</v>
      </c>
      <c r="F27" s="32">
        <v>3.79</v>
      </c>
      <c r="G27" s="32">
        <v>1.65</v>
      </c>
      <c r="H27" s="102">
        <v>4.5</v>
      </c>
      <c r="I27" s="32">
        <v>14.67</v>
      </c>
      <c r="J27" s="32"/>
      <c r="K27" s="16">
        <v>1604</v>
      </c>
      <c r="L27" s="16">
        <v>429</v>
      </c>
      <c r="M27" s="92">
        <v>2248</v>
      </c>
      <c r="N27" s="16">
        <v>6153</v>
      </c>
      <c r="O27" s="32">
        <v>19.34</v>
      </c>
      <c r="P27" s="32">
        <v>5.28</v>
      </c>
      <c r="Q27" s="102">
        <v>27.3</v>
      </c>
      <c r="R27" s="32">
        <v>74.7</v>
      </c>
      <c r="S27" s="16"/>
    </row>
    <row r="28" spans="1:19" ht="15">
      <c r="A28" s="230">
        <v>2000</v>
      </c>
      <c r="B28" s="16">
        <v>330</v>
      </c>
      <c r="C28" s="16">
        <v>124</v>
      </c>
      <c r="D28" s="92">
        <v>346</v>
      </c>
      <c r="E28" s="16">
        <v>1173</v>
      </c>
      <c r="F28" s="32">
        <v>3.9</v>
      </c>
      <c r="G28" s="32">
        <v>1.53</v>
      </c>
      <c r="H28" s="102">
        <v>4.25</v>
      </c>
      <c r="I28" s="32">
        <v>14.14</v>
      </c>
      <c r="J28" s="32"/>
      <c r="K28" s="16">
        <v>1602</v>
      </c>
      <c r="L28" s="16">
        <v>440</v>
      </c>
      <c r="M28" s="92">
        <v>2364</v>
      </c>
      <c r="N28" s="16">
        <v>6290</v>
      </c>
      <c r="O28" s="32">
        <v>19.14</v>
      </c>
      <c r="P28" s="32">
        <v>5.4</v>
      </c>
      <c r="Q28" s="102">
        <v>28.54</v>
      </c>
      <c r="R28" s="32">
        <v>75.86</v>
      </c>
      <c r="S28" s="16"/>
    </row>
    <row r="29" spans="1:19" ht="15">
      <c r="A29" s="230">
        <v>2001</v>
      </c>
      <c r="B29" s="16">
        <v>313</v>
      </c>
      <c r="C29" s="16">
        <v>131</v>
      </c>
      <c r="D29" s="92">
        <v>359</v>
      </c>
      <c r="E29" s="16">
        <v>1187</v>
      </c>
      <c r="F29" s="32">
        <v>3.64</v>
      </c>
      <c r="G29" s="32">
        <v>1.58</v>
      </c>
      <c r="H29" s="102">
        <v>4.38</v>
      </c>
      <c r="I29" s="32">
        <v>14.23</v>
      </c>
      <c r="J29" s="32"/>
      <c r="K29" s="16">
        <v>1575</v>
      </c>
      <c r="L29" s="16">
        <v>460</v>
      </c>
      <c r="M29" s="92">
        <v>2477</v>
      </c>
      <c r="N29" s="16">
        <v>6425</v>
      </c>
      <c r="O29" s="32">
        <v>18.71</v>
      </c>
      <c r="P29" s="32">
        <v>5.6</v>
      </c>
      <c r="Q29" s="102">
        <v>29.77</v>
      </c>
      <c r="R29" s="32">
        <v>77.14</v>
      </c>
      <c r="S29" s="16"/>
    </row>
    <row r="30" spans="1:19" ht="15">
      <c r="A30" s="230">
        <v>2002</v>
      </c>
      <c r="B30" s="16">
        <v>313</v>
      </c>
      <c r="C30" s="16">
        <v>118</v>
      </c>
      <c r="D30" s="92">
        <v>368</v>
      </c>
      <c r="E30" s="16">
        <v>1211</v>
      </c>
      <c r="F30" s="32">
        <v>3.71</v>
      </c>
      <c r="G30" s="32">
        <v>1.42</v>
      </c>
      <c r="H30" s="102">
        <v>4.43</v>
      </c>
      <c r="I30" s="32">
        <v>14.47</v>
      </c>
      <c r="J30" s="32"/>
      <c r="K30" s="16">
        <v>1560</v>
      </c>
      <c r="L30" s="16">
        <v>463</v>
      </c>
      <c r="M30" s="92">
        <v>2580</v>
      </c>
      <c r="N30" s="16">
        <v>6577</v>
      </c>
      <c r="O30" s="32">
        <v>18.45</v>
      </c>
      <c r="P30" s="32">
        <v>5.61</v>
      </c>
      <c r="Q30" s="102">
        <v>30.91</v>
      </c>
      <c r="R30" s="32">
        <v>78.63</v>
      </c>
      <c r="S30" s="16"/>
    </row>
    <row r="31" spans="1:19" ht="15">
      <c r="A31" s="230">
        <v>2003</v>
      </c>
      <c r="B31" s="16">
        <v>297</v>
      </c>
      <c r="C31" s="16">
        <v>147</v>
      </c>
      <c r="D31" s="92">
        <v>407</v>
      </c>
      <c r="E31" s="16">
        <v>1212</v>
      </c>
      <c r="F31" s="32">
        <v>3.46</v>
      </c>
      <c r="G31" s="32">
        <v>1.73</v>
      </c>
      <c r="H31" s="102">
        <v>4.89</v>
      </c>
      <c r="I31" s="32">
        <v>14.37</v>
      </c>
      <c r="J31" s="32"/>
      <c r="K31" s="16">
        <v>1531</v>
      </c>
      <c r="L31" s="16">
        <v>488</v>
      </c>
      <c r="M31" s="92">
        <v>2699</v>
      </c>
      <c r="N31" s="16">
        <v>6706</v>
      </c>
      <c r="O31" s="32">
        <v>18.03</v>
      </c>
      <c r="P31" s="32">
        <v>5.88</v>
      </c>
      <c r="Q31" s="102">
        <v>32.23</v>
      </c>
      <c r="R31" s="32">
        <v>79.87</v>
      </c>
      <c r="S31" s="16"/>
    </row>
    <row r="32" spans="1:19" ht="15">
      <c r="A32" s="230">
        <v>2004</v>
      </c>
      <c r="B32" s="16">
        <v>337</v>
      </c>
      <c r="C32" s="16">
        <v>147</v>
      </c>
      <c r="D32" s="92">
        <v>371</v>
      </c>
      <c r="E32" s="16">
        <v>1246</v>
      </c>
      <c r="F32" s="32">
        <v>3.89</v>
      </c>
      <c r="G32" s="32">
        <v>1.72</v>
      </c>
      <c r="H32" s="102">
        <v>4.44</v>
      </c>
      <c r="I32" s="32">
        <v>14.69</v>
      </c>
      <c r="J32" s="32"/>
      <c r="K32" s="16">
        <v>1567</v>
      </c>
      <c r="L32" s="16">
        <v>513</v>
      </c>
      <c r="M32" s="92">
        <v>2809</v>
      </c>
      <c r="N32" s="16">
        <v>6875</v>
      </c>
      <c r="O32" s="32">
        <v>18.32</v>
      </c>
      <c r="P32" s="32">
        <v>6.13</v>
      </c>
      <c r="Q32" s="102">
        <v>33.41</v>
      </c>
      <c r="R32" s="32">
        <v>81.46</v>
      </c>
      <c r="S32" s="16"/>
    </row>
    <row r="33" spans="1:19" ht="15">
      <c r="A33" s="230">
        <v>2005</v>
      </c>
      <c r="B33" s="16">
        <v>289</v>
      </c>
      <c r="C33" s="16">
        <v>136</v>
      </c>
      <c r="D33" s="92">
        <v>412</v>
      </c>
      <c r="E33" s="16">
        <v>1237</v>
      </c>
      <c r="F33" s="32">
        <v>3.31</v>
      </c>
      <c r="G33" s="32">
        <v>1.55</v>
      </c>
      <c r="H33" s="102">
        <v>4.9</v>
      </c>
      <c r="I33" s="32">
        <v>14.45</v>
      </c>
      <c r="J33" s="32"/>
      <c r="K33" s="16">
        <v>1557</v>
      </c>
      <c r="L33" s="16">
        <v>528</v>
      </c>
      <c r="M33" s="92">
        <v>2904</v>
      </c>
      <c r="N33" s="16">
        <v>7006</v>
      </c>
      <c r="O33" s="32">
        <v>18.05</v>
      </c>
      <c r="P33" s="32">
        <v>6.24</v>
      </c>
      <c r="Q33" s="102">
        <v>34.41</v>
      </c>
      <c r="R33" s="32">
        <v>82.54</v>
      </c>
      <c r="S33" s="16"/>
    </row>
    <row r="34" spans="1:19" ht="15">
      <c r="A34" s="230">
        <v>2006</v>
      </c>
      <c r="B34" s="16">
        <v>296</v>
      </c>
      <c r="C34" s="16">
        <v>140</v>
      </c>
      <c r="D34" s="92">
        <v>419</v>
      </c>
      <c r="E34" s="16">
        <v>1245</v>
      </c>
      <c r="F34" s="32">
        <v>3.35</v>
      </c>
      <c r="G34" s="32">
        <v>1.62</v>
      </c>
      <c r="H34" s="102">
        <v>4.96</v>
      </c>
      <c r="I34" s="32">
        <v>14.49</v>
      </c>
      <c r="J34" s="32"/>
      <c r="K34" s="16">
        <v>1556</v>
      </c>
      <c r="L34" s="16">
        <v>547</v>
      </c>
      <c r="M34" s="92">
        <v>3001</v>
      </c>
      <c r="N34" s="16">
        <v>7104</v>
      </c>
      <c r="O34" s="32">
        <v>17.91</v>
      </c>
      <c r="P34" s="32">
        <v>6.43</v>
      </c>
      <c r="Q34" s="102">
        <v>35.37</v>
      </c>
      <c r="R34" s="32">
        <v>83.25</v>
      </c>
      <c r="S34" s="16"/>
    </row>
    <row r="35" spans="1:19" ht="15">
      <c r="A35" s="230">
        <v>2007</v>
      </c>
      <c r="B35" s="16">
        <v>289</v>
      </c>
      <c r="C35" s="16">
        <v>140</v>
      </c>
      <c r="D35" s="92">
        <v>423</v>
      </c>
      <c r="E35" s="16">
        <v>1256</v>
      </c>
      <c r="F35" s="32">
        <v>3.28</v>
      </c>
      <c r="G35" s="32">
        <v>1.62</v>
      </c>
      <c r="H35" s="102">
        <v>4.97</v>
      </c>
      <c r="I35" s="32">
        <v>14.58</v>
      </c>
      <c r="K35" s="16">
        <v>1520</v>
      </c>
      <c r="L35" s="16">
        <v>565</v>
      </c>
      <c r="M35" s="92">
        <v>3088</v>
      </c>
      <c r="N35" s="16">
        <v>7223</v>
      </c>
      <c r="O35" s="32">
        <v>17.4</v>
      </c>
      <c r="P35" s="32">
        <v>6.63</v>
      </c>
      <c r="Q35" s="102">
        <v>36.26</v>
      </c>
      <c r="R35" s="32">
        <v>84.4</v>
      </c>
      <c r="S35" s="16"/>
    </row>
    <row r="36" spans="1:18" ht="15">
      <c r="A36" s="230">
        <v>2008</v>
      </c>
      <c r="B36" s="53">
        <v>292</v>
      </c>
      <c r="C36" s="53">
        <v>149</v>
      </c>
      <c r="D36" s="92">
        <v>460</v>
      </c>
      <c r="E36" s="92">
        <v>1288</v>
      </c>
      <c r="F36" s="102">
        <v>3.32</v>
      </c>
      <c r="G36" s="102">
        <v>1.72</v>
      </c>
      <c r="H36" s="102">
        <v>5.43</v>
      </c>
      <c r="I36" s="102">
        <v>15</v>
      </c>
      <c r="K36" s="53">
        <v>1454</v>
      </c>
      <c r="L36" s="53">
        <v>569</v>
      </c>
      <c r="M36" s="92">
        <v>3209</v>
      </c>
      <c r="N36" s="92">
        <v>7239</v>
      </c>
      <c r="O36" s="55">
        <v>16.71</v>
      </c>
      <c r="P36" s="55">
        <v>6.72</v>
      </c>
      <c r="Q36" s="102">
        <v>37.71</v>
      </c>
      <c r="R36" s="102">
        <v>84.86</v>
      </c>
    </row>
    <row r="37" spans="1:19" ht="15">
      <c r="A37" s="230" t="s">
        <v>172</v>
      </c>
      <c r="B37" s="53">
        <v>285</v>
      </c>
      <c r="C37" s="53">
        <v>154</v>
      </c>
      <c r="D37" s="53">
        <v>474</v>
      </c>
      <c r="E37" s="53">
        <v>1314</v>
      </c>
      <c r="F37" s="55">
        <v>3.35</v>
      </c>
      <c r="G37" s="55">
        <v>1.85</v>
      </c>
      <c r="H37" s="53">
        <v>5.6</v>
      </c>
      <c r="I37" s="53">
        <v>15.5</v>
      </c>
      <c r="J37" s="53"/>
      <c r="K37" s="53">
        <v>1401</v>
      </c>
      <c r="L37" s="53">
        <v>591</v>
      </c>
      <c r="M37" s="53">
        <v>3323</v>
      </c>
      <c r="N37" s="53">
        <v>7330</v>
      </c>
      <c r="O37" s="53">
        <v>16.3</v>
      </c>
      <c r="P37" s="55">
        <v>7.05</v>
      </c>
      <c r="Q37" s="55">
        <v>39.02</v>
      </c>
      <c r="R37" s="55">
        <v>86.23</v>
      </c>
      <c r="S37" s="67"/>
    </row>
    <row r="38" spans="4:19" ht="15">
      <c r="D38" s="53"/>
      <c r="E38" s="53"/>
      <c r="F38" s="53"/>
      <c r="G38" s="53"/>
      <c r="H38" s="53"/>
      <c r="I38" s="53"/>
      <c r="J38" s="53"/>
      <c r="M38" s="53"/>
      <c r="N38" s="53"/>
      <c r="Q38" s="53"/>
      <c r="R38" s="53"/>
      <c r="S38" s="67"/>
    </row>
  </sheetData>
  <sheetProtection/>
  <mergeCells count="2">
    <mergeCell ref="K6:L6"/>
    <mergeCell ref="O6:P6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230" customWidth="1"/>
    <col min="2" max="2" width="8.625" style="230" customWidth="1"/>
    <col min="3" max="3" width="8.625" style="16" customWidth="1"/>
    <col min="4" max="4" width="8.625" style="230" customWidth="1"/>
    <col min="5" max="6" width="8.625" style="16" customWidth="1"/>
    <col min="7" max="7" width="8.625" style="230" customWidth="1"/>
    <col min="8" max="8" width="7.375" style="16" customWidth="1"/>
    <col min="9" max="9" width="10.25390625" style="230" customWidth="1"/>
    <col min="10" max="10" width="8.00390625" style="16" customWidth="1"/>
    <col min="11" max="11" width="3.875" style="16" customWidth="1"/>
    <col min="12" max="12" width="10.25390625" style="230" customWidth="1"/>
    <col min="13" max="13" width="9.125" style="16" customWidth="1"/>
    <col min="14" max="14" width="10.25390625" style="230" customWidth="1"/>
    <col min="15" max="16384" width="9.125" style="16" customWidth="1"/>
  </cols>
  <sheetData>
    <row r="1" spans="1:14" ht="15">
      <c r="A1" s="232" t="s">
        <v>447</v>
      </c>
      <c r="B1" s="232"/>
      <c r="G1" s="232"/>
      <c r="I1" s="232"/>
      <c r="L1" s="232"/>
      <c r="N1" s="232"/>
    </row>
    <row r="2" spans="1:14" ht="15">
      <c r="A2" s="232" t="s">
        <v>595</v>
      </c>
      <c r="B2" s="232"/>
      <c r="G2" s="232"/>
      <c r="I2" s="232"/>
      <c r="L2" s="232"/>
      <c r="N2" s="232"/>
    </row>
    <row r="3" spans="1:14" ht="15">
      <c r="A3" s="232"/>
      <c r="B3" s="232"/>
      <c r="G3" s="232"/>
      <c r="I3" s="232"/>
      <c r="L3" s="232"/>
      <c r="N3" s="232"/>
    </row>
    <row r="4" spans="1:14" ht="15">
      <c r="A4" s="232"/>
      <c r="B4" s="232"/>
      <c r="G4" s="232"/>
      <c r="I4" s="232"/>
      <c r="L4" s="232"/>
      <c r="N4" s="232"/>
    </row>
    <row r="5" spans="2:10" ht="15">
      <c r="B5" s="53" t="s">
        <v>448</v>
      </c>
      <c r="C5" s="34" t="s">
        <v>449</v>
      </c>
      <c r="D5" s="34" t="s">
        <v>450</v>
      </c>
      <c r="E5" s="34" t="s">
        <v>451</v>
      </c>
      <c r="F5" s="53" t="s">
        <v>38</v>
      </c>
      <c r="G5" s="34" t="s">
        <v>410</v>
      </c>
      <c r="H5" s="53" t="s">
        <v>227</v>
      </c>
      <c r="I5" s="53"/>
      <c r="J5" s="53"/>
    </row>
    <row r="6" spans="1:14" ht="15">
      <c r="A6" s="232" t="s">
        <v>73</v>
      </c>
      <c r="B6" s="55">
        <v>90.47905</v>
      </c>
      <c r="C6" s="55">
        <v>57.06058</v>
      </c>
      <c r="D6" s="55">
        <v>29.19495</v>
      </c>
      <c r="E6" s="55">
        <v>41.00443</v>
      </c>
      <c r="F6" s="55">
        <v>38.61469</v>
      </c>
      <c r="G6" s="55">
        <v>54.43416</v>
      </c>
      <c r="H6" s="55">
        <v>62.20205</v>
      </c>
      <c r="I6" s="55"/>
      <c r="J6" s="55"/>
      <c r="K6" s="55"/>
      <c r="L6" s="55"/>
      <c r="M6" s="55"/>
      <c r="N6" s="55"/>
    </row>
    <row r="7" spans="1:14" ht="15">
      <c r="A7" s="230" t="s">
        <v>246</v>
      </c>
      <c r="B7" s="55">
        <v>29.42954</v>
      </c>
      <c r="C7" s="55">
        <v>28.42191</v>
      </c>
      <c r="D7" s="55">
        <v>23.4569</v>
      </c>
      <c r="E7" s="55">
        <v>72.85842</v>
      </c>
      <c r="F7" s="55">
        <v>52.91314</v>
      </c>
      <c r="G7" s="55">
        <v>72.75738</v>
      </c>
      <c r="H7" s="55">
        <v>52.39564</v>
      </c>
      <c r="I7" s="55"/>
      <c r="J7" s="55"/>
      <c r="K7" s="55"/>
      <c r="L7" s="55"/>
      <c r="M7" s="55"/>
      <c r="N7" s="55"/>
    </row>
    <row r="8" spans="1:14" ht="15">
      <c r="A8" s="230" t="s">
        <v>247</v>
      </c>
      <c r="B8" s="55">
        <v>83.97517</v>
      </c>
      <c r="C8" s="55">
        <v>18.9945</v>
      </c>
      <c r="D8" s="55">
        <v>30.00851</v>
      </c>
      <c r="E8" s="55">
        <v>19.04526</v>
      </c>
      <c r="F8" s="55">
        <v>36.50538</v>
      </c>
      <c r="G8" s="55">
        <v>25.81455</v>
      </c>
      <c r="H8" s="55">
        <v>43.85807</v>
      </c>
      <c r="I8" s="55"/>
      <c r="J8" s="55"/>
      <c r="K8" s="55"/>
      <c r="L8" s="55"/>
      <c r="M8" s="55"/>
      <c r="N8" s="55"/>
    </row>
    <row r="9" spans="1:14" ht="15">
      <c r="A9" s="230" t="s">
        <v>248</v>
      </c>
      <c r="B9" s="55">
        <v>96.03014</v>
      </c>
      <c r="C9" s="55">
        <v>84.4555</v>
      </c>
      <c r="D9" s="55">
        <v>26.74139</v>
      </c>
      <c r="E9" s="55">
        <v>18.04715</v>
      </c>
      <c r="F9" s="55">
        <v>30.50364</v>
      </c>
      <c r="G9" s="55">
        <v>46.52254</v>
      </c>
      <c r="H9" s="55">
        <v>76.39488</v>
      </c>
      <c r="I9" s="55"/>
      <c r="J9" s="55"/>
      <c r="K9" s="55"/>
      <c r="L9" s="55"/>
      <c r="M9" s="55"/>
      <c r="N9" s="55"/>
    </row>
    <row r="10" spans="11:12" ht="15">
      <c r="K10" s="230"/>
      <c r="L10" s="16"/>
    </row>
    <row r="11" spans="11:12" ht="15">
      <c r="K11" s="230"/>
      <c r="L11" s="16"/>
    </row>
    <row r="12" spans="3:14" ht="15">
      <c r="C12" s="230"/>
      <c r="F12" s="230"/>
      <c r="G12" s="16"/>
      <c r="J12" s="230"/>
      <c r="K12" s="230"/>
      <c r="L12" s="16"/>
      <c r="M12" s="230"/>
      <c r="N12" s="16"/>
    </row>
    <row r="13" spans="2:14" ht="15">
      <c r="B13" s="53"/>
      <c r="C13" s="34"/>
      <c r="D13" s="34"/>
      <c r="E13" s="34"/>
      <c r="F13" s="53"/>
      <c r="G13" s="34"/>
      <c r="H13" s="53"/>
      <c r="I13" s="53"/>
      <c r="J13" s="34"/>
      <c r="K13" s="53"/>
      <c r="L13" s="34"/>
      <c r="M13" s="53"/>
      <c r="N13" s="34"/>
    </row>
    <row r="14" spans="1:14" ht="15">
      <c r="A14" s="232"/>
      <c r="B14" s="53"/>
      <c r="C14" s="53"/>
      <c r="D14" s="53"/>
      <c r="E14" s="53"/>
      <c r="F14" s="53"/>
      <c r="G14" s="53"/>
      <c r="I14" s="53"/>
      <c r="J14" s="53"/>
      <c r="K14" s="53"/>
      <c r="L14" s="53"/>
      <c r="M14" s="53"/>
      <c r="N14" s="53"/>
    </row>
    <row r="15" spans="2:14" ht="15">
      <c r="B15" s="53"/>
      <c r="C15" s="53"/>
      <c r="D15" s="53"/>
      <c r="E15" s="53"/>
      <c r="F15" s="53"/>
      <c r="G15" s="53"/>
      <c r="I15" s="53"/>
      <c r="J15" s="53"/>
      <c r="K15" s="53"/>
      <c r="L15" s="53"/>
      <c r="M15" s="53"/>
      <c r="N15" s="53"/>
    </row>
    <row r="16" spans="2:14" ht="15">
      <c r="B16" s="53"/>
      <c r="C16" s="53"/>
      <c r="D16" s="53"/>
      <c r="E16" s="53"/>
      <c r="F16" s="53"/>
      <c r="G16" s="53"/>
      <c r="I16" s="53"/>
      <c r="J16" s="53"/>
      <c r="K16" s="53"/>
      <c r="L16" s="53"/>
      <c r="M16" s="53"/>
      <c r="N16" s="53"/>
    </row>
    <row r="17" spans="2:14" ht="15">
      <c r="B17" s="53"/>
      <c r="C17" s="53"/>
      <c r="D17" s="53"/>
      <c r="E17" s="53"/>
      <c r="F17" s="53"/>
      <c r="G17" s="53"/>
      <c r="I17" s="53"/>
      <c r="J17" s="53"/>
      <c r="K17" s="53"/>
      <c r="L17" s="53"/>
      <c r="M17" s="53"/>
      <c r="N17" s="53"/>
    </row>
    <row r="19" spans="8:16" ht="15">
      <c r="H19" s="34"/>
      <c r="I19" s="55"/>
      <c r="J19" s="53"/>
      <c r="K19" s="55"/>
      <c r="L19" s="53"/>
      <c r="M19" s="53"/>
      <c r="N19" s="55"/>
      <c r="O19" s="34"/>
      <c r="P19" s="55"/>
    </row>
    <row r="20" spans="8:16" ht="15">
      <c r="H20" s="118"/>
      <c r="I20" s="56"/>
      <c r="J20" s="118"/>
      <c r="K20" s="56"/>
      <c r="L20" s="118"/>
      <c r="M20" s="118"/>
      <c r="N20" s="56"/>
      <c r="O20" s="118"/>
      <c r="P20" s="55"/>
    </row>
    <row r="21" spans="8:16" ht="15">
      <c r="H21" s="118"/>
      <c r="I21" s="56"/>
      <c r="J21" s="118"/>
      <c r="K21" s="56"/>
      <c r="L21" s="118"/>
      <c r="M21" s="118"/>
      <c r="N21" s="56"/>
      <c r="O21" s="118"/>
      <c r="P21" s="55"/>
    </row>
    <row r="22" spans="8:16" ht="15">
      <c r="H22" s="118"/>
      <c r="I22" s="56"/>
      <c r="J22" s="118"/>
      <c r="K22" s="56"/>
      <c r="L22" s="118"/>
      <c r="M22" s="118"/>
      <c r="N22" s="56"/>
      <c r="O22" s="118"/>
      <c r="P22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25390625" style="232" customWidth="1"/>
    <col min="2" max="5" width="10.75390625" style="229" customWidth="1"/>
    <col min="6" max="6" width="10.875" style="229" bestFit="1" customWidth="1"/>
    <col min="7" max="7" width="15.25390625" style="16" bestFit="1" customWidth="1"/>
    <col min="8" max="8" width="9.25390625" style="16" bestFit="1" customWidth="1"/>
    <col min="9" max="9" width="9.75390625" style="16" customWidth="1"/>
    <col min="10" max="10" width="10.25390625" style="16" customWidth="1"/>
    <col min="11" max="16384" width="9.125" style="16" customWidth="1"/>
  </cols>
  <sheetData>
    <row r="1" ht="15">
      <c r="A1" s="232" t="s">
        <v>452</v>
      </c>
    </row>
    <row r="2" ht="15">
      <c r="A2" s="230" t="s">
        <v>596</v>
      </c>
    </row>
    <row r="3" ht="15">
      <c r="A3" s="75"/>
    </row>
    <row r="4" ht="15">
      <c r="A4" s="230"/>
    </row>
    <row r="5" spans="1:10" ht="15">
      <c r="A5" s="16"/>
      <c r="B5" s="53" t="s">
        <v>448</v>
      </c>
      <c r="C5" s="34" t="s">
        <v>449</v>
      </c>
      <c r="D5" s="34" t="s">
        <v>450</v>
      </c>
      <c r="E5" s="53" t="s">
        <v>451</v>
      </c>
      <c r="F5" s="53" t="s">
        <v>65</v>
      </c>
      <c r="G5" s="53" t="s">
        <v>67</v>
      </c>
      <c r="H5" s="53" t="s">
        <v>69</v>
      </c>
      <c r="I5" s="53" t="s">
        <v>73</v>
      </c>
      <c r="J5" s="53"/>
    </row>
    <row r="6" spans="1:9" ht="15">
      <c r="A6" s="230" t="s">
        <v>453</v>
      </c>
      <c r="B6" s="171">
        <v>152.76</v>
      </c>
      <c r="C6" s="171">
        <v>23.73</v>
      </c>
      <c r="D6" s="171">
        <v>5.25</v>
      </c>
      <c r="E6" s="171">
        <v>43.24</v>
      </c>
      <c r="F6" s="171">
        <v>66.18</v>
      </c>
      <c r="G6" s="171">
        <v>38.27</v>
      </c>
      <c r="H6" s="171">
        <v>34.72</v>
      </c>
      <c r="I6" s="171">
        <v>48.31</v>
      </c>
    </row>
    <row r="7" spans="1:9" ht="15">
      <c r="A7" s="230" t="s">
        <v>454</v>
      </c>
      <c r="B7" s="171">
        <v>154.65</v>
      </c>
      <c r="C7" s="171">
        <v>67.08</v>
      </c>
      <c r="D7" s="171">
        <v>10.51</v>
      </c>
      <c r="E7" s="171">
        <v>49.64</v>
      </c>
      <c r="F7" s="171">
        <v>91.11</v>
      </c>
      <c r="G7" s="171">
        <v>53.19</v>
      </c>
      <c r="H7" s="171">
        <v>18.38</v>
      </c>
      <c r="I7" s="171">
        <v>56.68</v>
      </c>
    </row>
    <row r="8" spans="1:9" ht="15">
      <c r="A8" s="230" t="s">
        <v>455</v>
      </c>
      <c r="B8" s="171">
        <v>145.28</v>
      </c>
      <c r="C8" s="171">
        <v>46.09</v>
      </c>
      <c r="D8" s="171">
        <v>21.14</v>
      </c>
      <c r="E8" s="171">
        <v>35.15</v>
      </c>
      <c r="F8" s="171">
        <v>83.35</v>
      </c>
      <c r="G8" s="171">
        <v>35.89</v>
      </c>
      <c r="H8" s="171">
        <v>11.65</v>
      </c>
      <c r="I8" s="171">
        <v>47.88</v>
      </c>
    </row>
    <row r="9" spans="1:9" ht="15">
      <c r="A9" s="230" t="s">
        <v>456</v>
      </c>
      <c r="B9" s="171">
        <v>104.41</v>
      </c>
      <c r="C9" s="171">
        <v>52.36</v>
      </c>
      <c r="D9" s="171">
        <v>24.8</v>
      </c>
      <c r="E9" s="171">
        <v>13.19</v>
      </c>
      <c r="F9" s="171">
        <v>52.81</v>
      </c>
      <c r="G9" s="171">
        <v>43.24</v>
      </c>
      <c r="H9" s="171">
        <v>9.73</v>
      </c>
      <c r="I9" s="171">
        <v>32.15</v>
      </c>
    </row>
    <row r="10" spans="1:9" ht="15">
      <c r="A10" s="230" t="s">
        <v>457</v>
      </c>
      <c r="B10" s="171">
        <v>68.11</v>
      </c>
      <c r="C10" s="171">
        <v>36</v>
      </c>
      <c r="D10" s="171">
        <v>21.48</v>
      </c>
      <c r="E10" s="171">
        <v>19.89</v>
      </c>
      <c r="F10" s="171">
        <v>47.71</v>
      </c>
      <c r="G10" s="171">
        <v>37.51</v>
      </c>
      <c r="H10" s="171">
        <v>9.75</v>
      </c>
      <c r="I10" s="171">
        <v>27.9</v>
      </c>
    </row>
    <row r="11" spans="1:10" ht="15">
      <c r="A11" s="230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9" ht="15">
      <c r="A12" s="230"/>
      <c r="B12" s="53"/>
      <c r="C12" s="34"/>
      <c r="D12" s="53"/>
      <c r="E12" s="53"/>
      <c r="F12" s="53"/>
      <c r="G12" s="53"/>
      <c r="H12" s="53"/>
      <c r="I12" s="53"/>
    </row>
    <row r="13" spans="1:7" ht="15">
      <c r="A13" s="230"/>
      <c r="B13" s="196"/>
      <c r="C13" s="196"/>
      <c r="D13" s="196"/>
      <c r="E13" s="196"/>
      <c r="F13" s="196"/>
      <c r="G13" s="196"/>
    </row>
    <row r="14" spans="1:7" ht="15">
      <c r="A14" s="230"/>
      <c r="B14" s="196"/>
      <c r="C14" s="196"/>
      <c r="D14" s="196"/>
      <c r="E14" s="196"/>
      <c r="F14" s="196"/>
      <c r="G14" s="196"/>
    </row>
    <row r="15" spans="1:7" ht="15">
      <c r="A15" s="230"/>
      <c r="B15" s="196"/>
      <c r="C15" s="196"/>
      <c r="D15" s="196"/>
      <c r="E15" s="196"/>
      <c r="F15" s="196"/>
      <c r="G15" s="196"/>
    </row>
    <row r="16" spans="1:7" ht="15">
      <c r="A16" s="230"/>
      <c r="B16" s="196"/>
      <c r="C16" s="196"/>
      <c r="D16" s="196"/>
      <c r="E16" s="196"/>
      <c r="F16" s="196"/>
      <c r="G16" s="196"/>
    </row>
    <row r="17" spans="1:7" ht="15">
      <c r="A17" s="230"/>
      <c r="B17" s="196"/>
      <c r="C17" s="196"/>
      <c r="D17" s="196"/>
      <c r="E17" s="196"/>
      <c r="F17" s="196"/>
      <c r="G17" s="196"/>
    </row>
    <row r="18" spans="1:9" ht="15">
      <c r="A18" s="230"/>
      <c r="B18" s="196"/>
      <c r="C18" s="196"/>
      <c r="D18" s="196"/>
      <c r="E18" s="57"/>
      <c r="F18" s="230"/>
      <c r="G18" s="106"/>
      <c r="H18" s="106"/>
      <c r="I18" s="78"/>
    </row>
    <row r="19" spans="1:9" ht="15">
      <c r="A19" s="230"/>
      <c r="B19" s="53"/>
      <c r="C19" s="34"/>
      <c r="D19" s="53"/>
      <c r="E19" s="53"/>
      <c r="F19" s="53"/>
      <c r="G19" s="53"/>
      <c r="H19" s="53"/>
      <c r="I19" s="78"/>
    </row>
    <row r="20" spans="1:9" ht="15">
      <c r="A20" s="230"/>
      <c r="B20" s="196"/>
      <c r="C20" s="196"/>
      <c r="D20" s="196"/>
      <c r="E20" s="196"/>
      <c r="F20" s="196"/>
      <c r="I20" s="78"/>
    </row>
    <row r="21" spans="1:9" ht="15">
      <c r="A21" s="230"/>
      <c r="B21" s="196"/>
      <c r="C21" s="196"/>
      <c r="D21" s="196"/>
      <c r="E21" s="196"/>
      <c r="F21" s="196"/>
      <c r="I21" s="78"/>
    </row>
    <row r="22" spans="1:6" ht="15">
      <c r="A22" s="230"/>
      <c r="B22" s="196"/>
      <c r="C22" s="196"/>
      <c r="D22" s="196"/>
      <c r="E22" s="196"/>
      <c r="F22" s="196"/>
    </row>
    <row r="23" spans="1:6" ht="15">
      <c r="A23" s="230"/>
      <c r="B23" s="196"/>
      <c r="C23" s="196"/>
      <c r="D23" s="196"/>
      <c r="E23" s="196"/>
      <c r="F23" s="196"/>
    </row>
    <row r="24" spans="1:6" ht="15">
      <c r="A24" s="230"/>
      <c r="B24" s="196"/>
      <c r="C24" s="196"/>
      <c r="D24" s="196"/>
      <c r="E24" s="196"/>
      <c r="F24" s="196"/>
    </row>
    <row r="25" spans="2:6" ht="15">
      <c r="B25" s="106"/>
      <c r="C25" s="55"/>
      <c r="D25" s="106"/>
      <c r="E25" s="55"/>
      <c r="F25" s="57"/>
    </row>
    <row r="26" spans="1:6" ht="15">
      <c r="A26" s="230"/>
      <c r="B26" s="55"/>
      <c r="C26" s="55"/>
      <c r="D26" s="106"/>
      <c r="E26" s="55"/>
      <c r="F26" s="57"/>
    </row>
    <row r="27" spans="1:6" ht="15">
      <c r="A27" s="230"/>
      <c r="B27" s="55"/>
      <c r="C27" s="54"/>
      <c r="D27" s="106"/>
      <c r="E27" s="54"/>
      <c r="F27" s="57"/>
    </row>
    <row r="28" spans="1:6" ht="15">
      <c r="A28" s="230"/>
      <c r="B28" s="55"/>
      <c r="C28" s="197"/>
      <c r="D28" s="106"/>
      <c r="E28" s="197"/>
      <c r="F28" s="57"/>
    </row>
    <row r="29" spans="1:6" ht="15">
      <c r="A29" s="230"/>
      <c r="B29" s="55"/>
      <c r="C29" s="103"/>
      <c r="D29" s="106"/>
      <c r="E29" s="103"/>
      <c r="F29" s="57"/>
    </row>
    <row r="30" spans="1:6" ht="15">
      <c r="A30" s="230"/>
      <c r="B30" s="55"/>
      <c r="C30" s="103"/>
      <c r="D30" s="106"/>
      <c r="E30" s="103"/>
      <c r="F30" s="57"/>
    </row>
    <row r="31" spans="1:6" ht="15">
      <c r="A31" s="230"/>
      <c r="B31" s="106"/>
      <c r="C31" s="103"/>
      <c r="D31" s="106"/>
      <c r="E31" s="103"/>
      <c r="F31" s="57"/>
    </row>
    <row r="32" spans="1:6" ht="15">
      <c r="A32" s="230"/>
      <c r="B32" s="106"/>
      <c r="C32" s="103"/>
      <c r="D32" s="106"/>
      <c r="E32" s="103"/>
      <c r="F32" s="106"/>
    </row>
    <row r="33" spans="1:6" ht="15">
      <c r="A33" s="230"/>
      <c r="B33" s="106"/>
      <c r="C33" s="103"/>
      <c r="D33" s="106"/>
      <c r="E33" s="103"/>
      <c r="F33" s="106"/>
    </row>
    <row r="34" spans="1:6" ht="15">
      <c r="A34" s="230"/>
      <c r="B34" s="106"/>
      <c r="C34" s="103"/>
      <c r="D34" s="106"/>
      <c r="E34" s="103"/>
      <c r="F34" s="106"/>
    </row>
    <row r="35" spans="1:4" ht="15">
      <c r="A35" s="230"/>
      <c r="B35" s="106"/>
      <c r="D35" s="106"/>
    </row>
    <row r="36" spans="1:4" ht="15">
      <c r="A36" s="230"/>
      <c r="B36" s="106"/>
      <c r="D36" s="106"/>
    </row>
    <row r="37" spans="2:5" ht="15">
      <c r="B37" s="106"/>
      <c r="C37" s="198"/>
      <c r="D37" s="106"/>
      <c r="E37" s="198"/>
    </row>
    <row r="38" spans="2:5" ht="15">
      <c r="B38" s="96"/>
      <c r="C38" s="198"/>
      <c r="D38" s="96"/>
      <c r="E38" s="1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5.375" style="99" customWidth="1"/>
    <col min="2" max="2" width="10.75390625" style="57" customWidth="1"/>
    <col min="3" max="3" width="8.75390625" style="92" customWidth="1"/>
    <col min="4" max="4" width="6.25390625" style="92" customWidth="1"/>
    <col min="5" max="5" width="8.625" style="92" customWidth="1"/>
    <col min="6" max="6" width="10.75390625" style="53" customWidth="1"/>
    <col min="7" max="7" width="7.00390625" style="53" bestFit="1" customWidth="1"/>
    <col min="8" max="8" width="10.625" style="92" customWidth="1"/>
    <col min="9" max="9" width="11.25390625" style="199" customWidth="1"/>
    <col min="10" max="10" width="6.375" style="16" bestFit="1" customWidth="1"/>
    <col min="11" max="11" width="26.875" style="16" customWidth="1"/>
    <col min="12" max="13" width="9.25390625" style="16" bestFit="1" customWidth="1"/>
    <col min="14" max="16384" width="9.125" style="16" customWidth="1"/>
  </cols>
  <sheetData>
    <row r="1" spans="1:6" ht="15">
      <c r="A1" s="92" t="s">
        <v>458</v>
      </c>
      <c r="D1" s="92" t="s">
        <v>113</v>
      </c>
      <c r="F1" s="92"/>
    </row>
    <row r="2" ht="15">
      <c r="A2" s="92" t="s">
        <v>459</v>
      </c>
    </row>
    <row r="3" ht="15">
      <c r="A3" s="92"/>
    </row>
    <row r="4" spans="1:11" ht="15">
      <c r="A4" s="200"/>
      <c r="B4" s="254"/>
      <c r="C4" s="173"/>
      <c r="D4" s="173"/>
      <c r="E4" s="173"/>
      <c r="F4" s="173"/>
      <c r="G4" s="173"/>
      <c r="H4" s="173"/>
      <c r="I4" s="201"/>
      <c r="J4" s="173"/>
      <c r="K4" s="173"/>
    </row>
    <row r="5" spans="1:14" ht="15">
      <c r="A5" s="92" t="s">
        <v>460</v>
      </c>
      <c r="B5" s="57" t="s">
        <v>461</v>
      </c>
      <c r="C5" s="34" t="s">
        <v>462</v>
      </c>
      <c r="D5" s="53" t="s">
        <v>11</v>
      </c>
      <c r="F5" s="92" t="s">
        <v>463</v>
      </c>
      <c r="G5" s="92" t="s">
        <v>461</v>
      </c>
      <c r="H5" s="34" t="s">
        <v>462</v>
      </c>
      <c r="I5" s="53" t="s">
        <v>11</v>
      </c>
      <c r="J5" s="92"/>
      <c r="K5" s="202" t="s">
        <v>464</v>
      </c>
      <c r="L5" s="92" t="s">
        <v>461</v>
      </c>
      <c r="M5" s="34" t="s">
        <v>462</v>
      </c>
      <c r="N5" s="53" t="s">
        <v>11</v>
      </c>
    </row>
    <row r="6" spans="1:17" ht="15">
      <c r="A6" s="99" t="s">
        <v>465</v>
      </c>
      <c r="B6" s="57">
        <v>3511</v>
      </c>
      <c r="C6" s="57">
        <v>245538</v>
      </c>
      <c r="D6" s="203">
        <f>C6/$C$11*100</f>
        <v>63.443724694264084</v>
      </c>
      <c r="E6" s="204"/>
      <c r="F6" s="230" t="s">
        <v>466</v>
      </c>
      <c r="G6" s="231">
        <v>1556</v>
      </c>
      <c r="H6" s="57">
        <v>110299</v>
      </c>
      <c r="I6" s="55">
        <f>H6/H11*100</f>
        <v>44.92135636846435</v>
      </c>
      <c r="J6" s="111"/>
      <c r="K6" s="16" t="s">
        <v>467</v>
      </c>
      <c r="L6" s="16">
        <v>79</v>
      </c>
      <c r="M6" s="57">
        <v>5077</v>
      </c>
      <c r="N6" s="32">
        <f aca="true" t="shared" si="0" ref="N6:N14">M6/$M$16*100</f>
        <v>11.334360279507958</v>
      </c>
      <c r="Q6" s="93"/>
    </row>
    <row r="7" spans="1:17" ht="15">
      <c r="A7" s="99" t="s">
        <v>468</v>
      </c>
      <c r="B7" s="57">
        <v>605</v>
      </c>
      <c r="C7" s="57">
        <v>44793</v>
      </c>
      <c r="D7" s="203">
        <f>C7/$C$11*100</f>
        <v>11.573910189991654</v>
      </c>
      <c r="E7" s="111"/>
      <c r="F7" s="230" t="s">
        <v>469</v>
      </c>
      <c r="G7" s="231">
        <v>213</v>
      </c>
      <c r="H7" s="57">
        <v>13023</v>
      </c>
      <c r="I7" s="55">
        <f>H7/H11*100</f>
        <v>5.303863353126603</v>
      </c>
      <c r="J7" s="204"/>
      <c r="K7" s="199" t="s">
        <v>470</v>
      </c>
      <c r="L7" s="16">
        <v>41</v>
      </c>
      <c r="M7" s="57">
        <v>3571</v>
      </c>
      <c r="N7" s="32">
        <f t="shared" si="0"/>
        <v>7.972227803451432</v>
      </c>
      <c r="Q7" s="93"/>
    </row>
    <row r="8" spans="1:17" ht="15">
      <c r="A8" s="99" t="s">
        <v>471</v>
      </c>
      <c r="B8" s="57">
        <v>796</v>
      </c>
      <c r="C8" s="57">
        <v>38596</v>
      </c>
      <c r="D8" s="203">
        <f>C8/$C$11*100</f>
        <v>9.972688538229587</v>
      </c>
      <c r="E8" s="111"/>
      <c r="F8" s="230" t="s">
        <v>472</v>
      </c>
      <c r="G8" s="231">
        <v>1742</v>
      </c>
      <c r="H8" s="57">
        <v>122216</v>
      </c>
      <c r="I8" s="55">
        <f>H8/H11*100</f>
        <v>49.77478027840904</v>
      </c>
      <c r="J8" s="111"/>
      <c r="K8" s="16" t="s">
        <v>473</v>
      </c>
      <c r="L8" s="16">
        <v>92</v>
      </c>
      <c r="M8" s="57">
        <v>5511</v>
      </c>
      <c r="N8" s="32">
        <f t="shared" si="0"/>
        <v>12.303261670350278</v>
      </c>
      <c r="Q8" s="93"/>
    </row>
    <row r="9" spans="1:17" ht="15">
      <c r="A9" s="99" t="s">
        <v>474</v>
      </c>
      <c r="B9" s="57">
        <v>848</v>
      </c>
      <c r="C9" s="57">
        <v>58090</v>
      </c>
      <c r="D9" s="203">
        <f>C9/$C$11*100</f>
        <v>15.009676577514682</v>
      </c>
      <c r="E9" s="111"/>
      <c r="F9" s="232"/>
      <c r="G9" s="232"/>
      <c r="H9" s="93"/>
      <c r="I9" s="55"/>
      <c r="J9" s="111"/>
      <c r="K9" s="16" t="s">
        <v>475</v>
      </c>
      <c r="L9" s="16">
        <v>110</v>
      </c>
      <c r="M9" s="57">
        <v>7494</v>
      </c>
      <c r="N9" s="32">
        <f t="shared" si="0"/>
        <v>16.73029267965977</v>
      </c>
      <c r="Q9" s="93"/>
    </row>
    <row r="10" spans="3:14" ht="15">
      <c r="C10" s="232"/>
      <c r="D10" s="205"/>
      <c r="E10" s="111"/>
      <c r="F10" s="92"/>
      <c r="G10" s="92"/>
      <c r="H10" s="53"/>
      <c r="I10" s="53"/>
      <c r="J10" s="111"/>
      <c r="K10" s="16" t="s">
        <v>476</v>
      </c>
      <c r="L10" s="16">
        <v>35</v>
      </c>
      <c r="M10" s="57">
        <v>1793</v>
      </c>
      <c r="N10" s="32">
        <f t="shared" si="0"/>
        <v>4.00285758935548</v>
      </c>
    </row>
    <row r="11" spans="1:14" ht="15">
      <c r="A11" s="99" t="s">
        <v>316</v>
      </c>
      <c r="C11" s="57">
        <f>SUM(C6:C9)</f>
        <v>387017</v>
      </c>
      <c r="D11" s="203">
        <f>SUM(D6:D10)</f>
        <v>100.00000000000001</v>
      </c>
      <c r="E11" s="111"/>
      <c r="F11" s="92" t="s">
        <v>316</v>
      </c>
      <c r="G11" s="92"/>
      <c r="H11" s="202">
        <f>SUM(H6:H9)</f>
        <v>245538</v>
      </c>
      <c r="I11" s="117">
        <f>SUM(I6:I9)</f>
        <v>100</v>
      </c>
      <c r="J11" s="111"/>
      <c r="K11" s="16" t="s">
        <v>477</v>
      </c>
      <c r="L11" s="16">
        <v>32</v>
      </c>
      <c r="M11" s="57">
        <v>4427</v>
      </c>
      <c r="N11" s="32">
        <f t="shared" si="0"/>
        <v>9.883240684928449</v>
      </c>
    </row>
    <row r="12" spans="3:14" ht="15">
      <c r="C12" s="34"/>
      <c r="D12" s="111"/>
      <c r="E12" s="111"/>
      <c r="F12" s="92"/>
      <c r="G12" s="92"/>
      <c r="H12" s="53"/>
      <c r="I12" s="53"/>
      <c r="J12" s="111"/>
      <c r="K12" s="16" t="s">
        <v>478</v>
      </c>
      <c r="L12" s="16">
        <v>39</v>
      </c>
      <c r="M12" s="57">
        <v>3826</v>
      </c>
      <c r="N12" s="32">
        <f t="shared" si="0"/>
        <v>8.541513182863394</v>
      </c>
    </row>
    <row r="13" spans="3:14" ht="15">
      <c r="C13" s="232"/>
      <c r="D13" s="206"/>
      <c r="F13" s="92"/>
      <c r="G13" s="92"/>
      <c r="H13" s="53"/>
      <c r="I13" s="53"/>
      <c r="J13" s="204"/>
      <c r="K13" s="16" t="s">
        <v>479</v>
      </c>
      <c r="L13" s="16">
        <v>133</v>
      </c>
      <c r="M13" s="57">
        <v>10296</v>
      </c>
      <c r="N13" s="32">
        <f t="shared" si="0"/>
        <v>22.98573437813944</v>
      </c>
    </row>
    <row r="14" spans="3:14" ht="15">
      <c r="C14" s="232"/>
      <c r="D14" s="203"/>
      <c r="E14" s="204"/>
      <c r="F14" s="92"/>
      <c r="G14" s="92"/>
      <c r="H14" s="53"/>
      <c r="I14" s="53"/>
      <c r="J14" s="92"/>
      <c r="K14" s="16" t="s">
        <v>480</v>
      </c>
      <c r="L14" s="199">
        <v>44</v>
      </c>
      <c r="M14" s="16">
        <v>2798</v>
      </c>
      <c r="N14" s="32">
        <f t="shared" si="0"/>
        <v>6.2465117317438</v>
      </c>
    </row>
    <row r="15" spans="3:12" ht="15">
      <c r="C15" s="232"/>
      <c r="D15" s="203"/>
      <c r="E15" s="204"/>
      <c r="F15" s="92"/>
      <c r="G15" s="92"/>
      <c r="H15" s="53"/>
      <c r="I15" s="53"/>
      <c r="J15" s="204"/>
      <c r="L15" s="199"/>
    </row>
    <row r="16" spans="3:14" ht="15">
      <c r="C16" s="232"/>
      <c r="D16" s="203"/>
      <c r="E16" s="204"/>
      <c r="F16" s="92"/>
      <c r="G16" s="92"/>
      <c r="H16" s="53"/>
      <c r="I16" s="53"/>
      <c r="J16" s="204"/>
      <c r="K16" s="92" t="s">
        <v>316</v>
      </c>
      <c r="L16" s="207">
        <f>SUM(L6:L14)</f>
        <v>605</v>
      </c>
      <c r="M16" s="207">
        <f>SUM(M6:M14)</f>
        <v>44793</v>
      </c>
      <c r="N16" s="203">
        <f>SUM(N6:N14)</f>
        <v>100</v>
      </c>
    </row>
    <row r="17" spans="3:13" ht="15">
      <c r="C17" s="232"/>
      <c r="D17" s="203"/>
      <c r="E17" s="204"/>
      <c r="F17" s="92"/>
      <c r="G17" s="92"/>
      <c r="H17" s="53"/>
      <c r="I17" s="53"/>
      <c r="J17" s="204"/>
      <c r="K17" s="92"/>
      <c r="L17" s="202"/>
      <c r="M17" s="203"/>
    </row>
    <row r="18" spans="1:13" ht="15">
      <c r="A18" s="92"/>
      <c r="C18" s="229"/>
      <c r="D18" s="111"/>
      <c r="E18" s="111"/>
      <c r="F18" s="16"/>
      <c r="H18" s="111"/>
      <c r="I18" s="17"/>
      <c r="K18" s="92"/>
      <c r="L18" s="202"/>
      <c r="M18" s="203"/>
    </row>
    <row r="19" spans="1:9" ht="15">
      <c r="A19" s="92"/>
      <c r="C19" s="229"/>
      <c r="F19" s="71"/>
      <c r="G19" s="71"/>
      <c r="I19" s="53"/>
    </row>
    <row r="20" spans="1:11" ht="15">
      <c r="A20" s="92"/>
      <c r="C20" s="55"/>
      <c r="E20" s="230"/>
      <c r="F20" s="208"/>
      <c r="G20" s="71"/>
      <c r="I20" s="232"/>
      <c r="J20" s="109"/>
      <c r="K20" s="53"/>
    </row>
    <row r="21" spans="1:11" ht="15">
      <c r="A21" s="92"/>
      <c r="C21" s="55"/>
      <c r="D21" s="111"/>
      <c r="E21" s="230"/>
      <c r="F21" s="202"/>
      <c r="G21" s="55"/>
      <c r="H21" s="111"/>
      <c r="I21" s="232"/>
      <c r="J21" s="202"/>
      <c r="K21" s="53"/>
    </row>
    <row r="22" spans="1:11" ht="15">
      <c r="A22" s="230"/>
      <c r="C22" s="55"/>
      <c r="E22" s="230"/>
      <c r="F22" s="93"/>
      <c r="G22" s="55"/>
      <c r="I22" s="232"/>
      <c r="J22" s="93"/>
      <c r="K22" s="32"/>
    </row>
    <row r="23" spans="1:11" ht="15">
      <c r="A23" s="230"/>
      <c r="C23" s="55"/>
      <c r="D23" s="102"/>
      <c r="E23" s="230"/>
      <c r="F23" s="93"/>
      <c r="G23" s="55"/>
      <c r="H23" s="102"/>
      <c r="I23" s="232"/>
      <c r="J23" s="93"/>
      <c r="K23" s="32"/>
    </row>
    <row r="24" spans="1:11" ht="15">
      <c r="A24" s="209"/>
      <c r="C24" s="203"/>
      <c r="D24" s="111"/>
      <c r="E24" s="232"/>
      <c r="F24" s="93"/>
      <c r="G24" s="55"/>
      <c r="H24" s="111"/>
      <c r="I24" s="232"/>
      <c r="J24" s="202"/>
      <c r="K24" s="32"/>
    </row>
    <row r="25" spans="1:11" ht="15">
      <c r="A25" s="210"/>
      <c r="B25" s="255"/>
      <c r="C25" s="212"/>
      <c r="E25" s="210"/>
      <c r="F25" s="211"/>
      <c r="G25" s="212"/>
      <c r="I25" s="232"/>
      <c r="J25" s="93"/>
      <c r="K25" s="32"/>
    </row>
    <row r="26" spans="1:11" ht="15">
      <c r="A26" s="92"/>
      <c r="B26" s="237"/>
      <c r="C26" s="203"/>
      <c r="F26" s="16"/>
      <c r="G26" s="16"/>
      <c r="I26" s="232"/>
      <c r="J26" s="93"/>
      <c r="K26" s="32"/>
    </row>
    <row r="27" spans="1:11" ht="15">
      <c r="A27" s="92"/>
      <c r="B27" s="237"/>
      <c r="C27" s="203"/>
      <c r="F27" s="16"/>
      <c r="G27" s="16"/>
      <c r="I27" s="232"/>
      <c r="J27" s="202"/>
      <c r="K27" s="32"/>
    </row>
    <row r="28" spans="1:11" ht="15">
      <c r="A28" s="92"/>
      <c r="C28" s="203"/>
      <c r="D28" s="102"/>
      <c r="E28" s="230"/>
      <c r="F28" s="202"/>
      <c r="G28" s="32"/>
      <c r="H28" s="102"/>
      <c r="I28" s="210"/>
      <c r="J28" s="211"/>
      <c r="K28" s="32"/>
    </row>
    <row r="29" spans="1:11" ht="15">
      <c r="A29" s="92"/>
      <c r="C29" s="111"/>
      <c r="D29" s="111"/>
      <c r="E29" s="230"/>
      <c r="F29" s="93"/>
      <c r="G29" s="32"/>
      <c r="H29" s="111"/>
      <c r="I29" s="16"/>
      <c r="K29" s="212"/>
    </row>
    <row r="30" spans="1:9" ht="15">
      <c r="A30" s="92"/>
      <c r="B30" s="213"/>
      <c r="F30" s="229"/>
      <c r="G30" s="16"/>
      <c r="H30" s="16"/>
      <c r="I30" s="17"/>
    </row>
    <row r="31" spans="1:9" ht="15">
      <c r="A31" s="92"/>
      <c r="F31" s="229"/>
      <c r="G31" s="55"/>
      <c r="H31" s="199"/>
      <c r="I31" s="17"/>
    </row>
    <row r="32" spans="1:9" ht="15">
      <c r="A32" s="232"/>
      <c r="C32" s="111"/>
      <c r="D32" s="111"/>
      <c r="E32" s="111"/>
      <c r="F32" s="16"/>
      <c r="G32" s="16"/>
      <c r="H32" s="111"/>
      <c r="I32" s="17"/>
    </row>
    <row r="33" spans="3:9" ht="15">
      <c r="C33" s="206"/>
      <c r="F33" s="16"/>
      <c r="G33" s="16"/>
      <c r="I33" s="17"/>
    </row>
    <row r="34" spans="3:9" ht="15">
      <c r="C34" s="203"/>
      <c r="D34" s="204"/>
      <c r="E34" s="204"/>
      <c r="F34" s="62"/>
      <c r="G34" s="32"/>
      <c r="H34" s="204"/>
      <c r="I34" s="17"/>
    </row>
    <row r="35" spans="3:9" ht="15">
      <c r="C35" s="111"/>
      <c r="D35" s="111"/>
      <c r="E35" s="111"/>
      <c r="F35" s="16"/>
      <c r="G35" s="108"/>
      <c r="H35" s="111"/>
      <c r="I35" s="17"/>
    </row>
    <row r="36" spans="3:9" ht="15">
      <c r="C36" s="206"/>
      <c r="F36" s="16"/>
      <c r="G36" s="16"/>
      <c r="I36" s="17"/>
    </row>
    <row r="37" spans="3:9" ht="15">
      <c r="C37" s="203"/>
      <c r="D37" s="204"/>
      <c r="E37" s="204"/>
      <c r="F37" s="62"/>
      <c r="G37" s="16"/>
      <c r="H37" s="204"/>
      <c r="I37" s="17"/>
    </row>
    <row r="38" spans="3:9" ht="15">
      <c r="C38" s="111"/>
      <c r="D38" s="111"/>
      <c r="E38" s="111"/>
      <c r="F38" s="16"/>
      <c r="G38" s="16"/>
      <c r="H38" s="111"/>
      <c r="I38" s="17"/>
    </row>
    <row r="39" spans="3:9" ht="15">
      <c r="C39" s="206"/>
      <c r="F39" s="16"/>
      <c r="G39" s="108"/>
      <c r="I39" s="17"/>
    </row>
    <row r="40" spans="3:9" ht="15">
      <c r="C40" s="203"/>
      <c r="D40" s="204"/>
      <c r="E40" s="204"/>
      <c r="F40" s="62"/>
      <c r="G40" s="16"/>
      <c r="H40" s="204"/>
      <c r="I40" s="17"/>
    </row>
    <row r="41" spans="3:9" ht="15">
      <c r="C41" s="111"/>
      <c r="D41" s="111"/>
      <c r="E41" s="111"/>
      <c r="F41" s="16"/>
      <c r="G41" s="16"/>
      <c r="H41" s="111"/>
      <c r="I41" s="17"/>
    </row>
    <row r="42" spans="3:9" ht="15">
      <c r="C42" s="206"/>
      <c r="F42" s="16"/>
      <c r="G42" s="108"/>
      <c r="I42" s="17"/>
    </row>
    <row r="43" spans="7:9" ht="15">
      <c r="G43" s="16"/>
      <c r="I43" s="17"/>
    </row>
    <row r="44" spans="7:9" ht="15">
      <c r="G44" s="16"/>
      <c r="I44" s="17"/>
    </row>
    <row r="45" spans="7:9" ht="15">
      <c r="G45" s="108"/>
      <c r="I45" s="17"/>
    </row>
    <row r="46" spans="3:9" ht="15">
      <c r="C46" s="53"/>
      <c r="D46" s="53"/>
      <c r="G46" s="16"/>
      <c r="H46" s="53"/>
      <c r="I46" s="17"/>
    </row>
    <row r="47" spans="7:9" ht="15">
      <c r="G47" s="16"/>
      <c r="I47" s="17"/>
    </row>
    <row r="48" ht="15">
      <c r="I48" s="17"/>
    </row>
    <row r="49" spans="3:9" ht="15">
      <c r="C49" s="93"/>
      <c r="E49" s="93"/>
      <c r="I49" s="17"/>
    </row>
    <row r="50" ht="15">
      <c r="I50" s="17"/>
    </row>
    <row r="51" spans="5:9" ht="15">
      <c r="E51" s="93"/>
      <c r="I51" s="17"/>
    </row>
    <row r="52" ht="15">
      <c r="I52" s="17"/>
    </row>
    <row r="53" spans="3:5" ht="15">
      <c r="C53" s="93"/>
      <c r="E53" s="93"/>
    </row>
    <row r="55" ht="15">
      <c r="E55" s="93"/>
    </row>
    <row r="57" ht="15">
      <c r="E57" s="93"/>
    </row>
    <row r="59" ht="15">
      <c r="E59" s="93"/>
    </row>
    <row r="61" ht="15">
      <c r="E61" s="93"/>
    </row>
    <row r="62" ht="15">
      <c r="E62" s="93"/>
    </row>
    <row r="63" ht="15">
      <c r="E63" s="93"/>
    </row>
    <row r="64" ht="15">
      <c r="E64" s="93"/>
    </row>
    <row r="65" ht="15">
      <c r="E65" s="93"/>
    </row>
    <row r="66" ht="15">
      <c r="E66" s="93"/>
    </row>
    <row r="67" ht="15">
      <c r="E67" s="93"/>
    </row>
    <row r="68" spans="3:5" ht="15">
      <c r="C68" s="93"/>
      <c r="E68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875" style="232" customWidth="1"/>
    <col min="2" max="2" width="10.375" style="16" customWidth="1"/>
    <col min="3" max="3" width="8.75390625" style="16" customWidth="1"/>
    <col min="4" max="16384" width="9.125" style="16" customWidth="1"/>
  </cols>
  <sheetData>
    <row r="1" ht="15">
      <c r="A1" s="230" t="s">
        <v>481</v>
      </c>
    </row>
    <row r="2" ht="15">
      <c r="A2" s="230" t="s">
        <v>590</v>
      </c>
    </row>
    <row r="4" ht="15">
      <c r="A4" s="81"/>
    </row>
    <row r="5" spans="1:6" ht="15">
      <c r="A5" s="16"/>
      <c r="B5" s="53" t="s">
        <v>482</v>
      </c>
      <c r="C5" s="53" t="s">
        <v>483</v>
      </c>
      <c r="D5" s="53" t="s">
        <v>484</v>
      </c>
      <c r="E5" s="53" t="s">
        <v>485</v>
      </c>
      <c r="F5" s="53" t="s">
        <v>486</v>
      </c>
    </row>
    <row r="6" spans="1:6" ht="15">
      <c r="A6" s="230" t="s">
        <v>73</v>
      </c>
      <c r="B6" s="214">
        <v>5760</v>
      </c>
      <c r="C6" s="55">
        <v>9.1145833333</v>
      </c>
      <c r="D6" s="55">
        <v>6.4930555556</v>
      </c>
      <c r="E6" s="55">
        <v>24.913194444</v>
      </c>
      <c r="F6" s="55">
        <v>59.479166667</v>
      </c>
    </row>
    <row r="7" spans="1:6" ht="15">
      <c r="A7" s="230" t="s">
        <v>487</v>
      </c>
      <c r="B7" s="214">
        <v>1742</v>
      </c>
      <c r="C7" s="55">
        <v>5.7405281286</v>
      </c>
      <c r="D7" s="55">
        <v>5.3960964409</v>
      </c>
      <c r="E7" s="55">
        <v>29.047072331</v>
      </c>
      <c r="F7" s="55">
        <v>59.8163031</v>
      </c>
    </row>
    <row r="8" spans="1:6" ht="15">
      <c r="A8" s="50" t="s">
        <v>488</v>
      </c>
      <c r="B8" s="214">
        <v>1556</v>
      </c>
      <c r="C8" s="55">
        <v>8.6118251928</v>
      </c>
      <c r="D8" s="55">
        <v>7.969151671</v>
      </c>
      <c r="E8" s="55">
        <v>32.133676093</v>
      </c>
      <c r="F8" s="55">
        <v>51.285347044</v>
      </c>
    </row>
    <row r="9" spans="1:6" ht="15">
      <c r="A9" s="50" t="s">
        <v>469</v>
      </c>
      <c r="B9" s="214">
        <v>213</v>
      </c>
      <c r="C9" s="55">
        <v>1.8779342723</v>
      </c>
      <c r="D9" s="55">
        <v>2.8169014085</v>
      </c>
      <c r="E9" s="55">
        <v>6.103286385</v>
      </c>
      <c r="F9" s="55">
        <v>89.201877934</v>
      </c>
    </row>
    <row r="10" spans="1:6" ht="15">
      <c r="A10" s="50" t="s">
        <v>468</v>
      </c>
      <c r="B10" s="214">
        <v>605</v>
      </c>
      <c r="C10" s="55">
        <v>29.421487603</v>
      </c>
      <c r="D10" s="55">
        <v>12.066115702</v>
      </c>
      <c r="E10" s="55">
        <v>38.67768595</v>
      </c>
      <c r="F10" s="55">
        <v>19.834710744</v>
      </c>
    </row>
    <row r="11" spans="1:6" ht="15">
      <c r="A11" s="50" t="s">
        <v>489</v>
      </c>
      <c r="B11" s="214">
        <v>848</v>
      </c>
      <c r="C11" s="55">
        <v>10.849056604</v>
      </c>
      <c r="D11" s="55">
        <v>7.3113207547</v>
      </c>
      <c r="E11" s="55">
        <v>17.099056604</v>
      </c>
      <c r="F11" s="55">
        <v>64.740566038</v>
      </c>
    </row>
    <row r="12" spans="1:6" ht="15">
      <c r="A12" s="50" t="s">
        <v>219</v>
      </c>
      <c r="B12" s="214">
        <v>796</v>
      </c>
      <c r="C12" s="55">
        <v>2.135678392</v>
      </c>
      <c r="D12" s="55">
        <v>1.8844221106</v>
      </c>
      <c r="E12" s="55">
        <v>4.648241206</v>
      </c>
      <c r="F12" s="55">
        <v>91.331658291</v>
      </c>
    </row>
    <row r="13" ht="15">
      <c r="A13" s="55"/>
    </row>
    <row r="14" ht="15">
      <c r="A14" s="16"/>
    </row>
    <row r="15" ht="15">
      <c r="A15" s="95"/>
    </row>
    <row r="16" ht="15">
      <c r="A16" s="16"/>
    </row>
    <row r="17" ht="15">
      <c r="A17" s="16"/>
    </row>
    <row r="18" ht="15">
      <c r="A18" s="16"/>
    </row>
    <row r="19" ht="15">
      <c r="A19" s="16"/>
    </row>
    <row r="20" ht="15">
      <c r="A20" s="16"/>
    </row>
    <row r="21" ht="15">
      <c r="A21" s="16"/>
    </row>
    <row r="22" ht="15">
      <c r="A22" s="64"/>
    </row>
    <row r="23" ht="15">
      <c r="A23" s="64"/>
    </row>
    <row r="24" ht="15">
      <c r="A24" s="64"/>
    </row>
    <row r="25" ht="15">
      <c r="A25" s="77"/>
    </row>
    <row r="26" ht="15">
      <c r="A26" s="64"/>
    </row>
    <row r="27" ht="15">
      <c r="A27" s="64"/>
    </row>
    <row r="28" ht="15">
      <c r="A28" s="64"/>
    </row>
    <row r="29" ht="15">
      <c r="A29" s="64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6.5" customHeight="1">
      <c r="A35" s="105"/>
    </row>
    <row r="36" ht="13.5" customHeight="1">
      <c r="A36" s="105"/>
    </row>
    <row r="37" ht="15">
      <c r="A37" s="64"/>
    </row>
    <row r="38" ht="15">
      <c r="A38" s="64"/>
    </row>
    <row r="39" ht="15">
      <c r="A39" s="64"/>
    </row>
    <row r="40" ht="15">
      <c r="A40" s="77"/>
    </row>
    <row r="41" ht="15">
      <c r="A41" s="64"/>
    </row>
    <row r="42" ht="15">
      <c r="A42" s="77"/>
    </row>
    <row r="43" ht="15">
      <c r="A43" s="77"/>
    </row>
    <row r="44" ht="15">
      <c r="A44" s="77"/>
    </row>
  </sheetData>
  <sheetProtection/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9.875" style="232" customWidth="1"/>
    <col min="3" max="16384" width="9.125" style="16" customWidth="1"/>
  </cols>
  <sheetData>
    <row r="1" spans="1:2" ht="15">
      <c r="A1" s="230" t="s">
        <v>490</v>
      </c>
      <c r="B1" s="230"/>
    </row>
    <row r="2" spans="1:2" ht="15">
      <c r="A2" s="215" t="s">
        <v>491</v>
      </c>
      <c r="B2" s="230"/>
    </row>
    <row r="4" spans="1:2" ht="15">
      <c r="A4" s="81"/>
      <c r="B4" s="81"/>
    </row>
    <row r="5" spans="1:6" ht="15">
      <c r="A5" s="215"/>
      <c r="B5" s="216" t="s">
        <v>168</v>
      </c>
      <c r="C5" s="216" t="s">
        <v>492</v>
      </c>
      <c r="D5" s="216" t="s">
        <v>493</v>
      </c>
      <c r="E5" s="216" t="s">
        <v>494</v>
      </c>
      <c r="F5" s="216" t="s">
        <v>218</v>
      </c>
    </row>
    <row r="6" spans="1:6" ht="15">
      <c r="A6" s="215" t="s">
        <v>73</v>
      </c>
      <c r="B6" s="73">
        <f>SUM(B7:B12)</f>
        <v>251059</v>
      </c>
      <c r="C6" s="217">
        <v>4.06</v>
      </c>
      <c r="D6" s="217">
        <v>76.73</v>
      </c>
      <c r="E6" s="217">
        <v>17.58</v>
      </c>
      <c r="F6" s="220">
        <v>1.64</v>
      </c>
    </row>
    <row r="7" spans="1:6" ht="15">
      <c r="A7" s="218" t="s">
        <v>472</v>
      </c>
      <c r="B7" s="73">
        <v>91322</v>
      </c>
      <c r="C7" s="217">
        <v>3.47</v>
      </c>
      <c r="D7" s="217">
        <v>78.76</v>
      </c>
      <c r="E7" s="217">
        <v>16.33</v>
      </c>
      <c r="F7" s="220">
        <v>1.44</v>
      </c>
    </row>
    <row r="8" spans="1:6" ht="15">
      <c r="A8" s="215" t="s">
        <v>466</v>
      </c>
      <c r="B8" s="73">
        <v>76491</v>
      </c>
      <c r="C8" s="217">
        <v>3.66</v>
      </c>
      <c r="D8" s="220">
        <v>76.52</v>
      </c>
      <c r="E8" s="221">
        <v>18.21</v>
      </c>
      <c r="F8" s="220">
        <v>1.61</v>
      </c>
    </row>
    <row r="9" spans="1:6" ht="15">
      <c r="A9" s="215" t="s">
        <v>469</v>
      </c>
      <c r="B9" s="73">
        <v>10165</v>
      </c>
      <c r="C9" s="217">
        <v>3.3</v>
      </c>
      <c r="D9" s="220">
        <v>71.53</v>
      </c>
      <c r="E9" s="221">
        <v>24.09</v>
      </c>
      <c r="F9" s="220">
        <v>1.08</v>
      </c>
    </row>
    <row r="10" spans="1:6" ht="15">
      <c r="A10" s="215" t="s">
        <v>468</v>
      </c>
      <c r="B10" s="73">
        <v>21405</v>
      </c>
      <c r="C10" s="217">
        <v>3.58</v>
      </c>
      <c r="D10" s="217">
        <v>76.45</v>
      </c>
      <c r="E10" s="219">
        <v>18.29</v>
      </c>
      <c r="F10" s="217">
        <v>1.68</v>
      </c>
    </row>
    <row r="11" spans="1:6" ht="15">
      <c r="A11" s="215" t="s">
        <v>495</v>
      </c>
      <c r="B11" s="73">
        <v>36479</v>
      </c>
      <c r="C11" s="217">
        <v>5.24</v>
      </c>
      <c r="D11" s="220">
        <v>75.94</v>
      </c>
      <c r="E11" s="221">
        <v>16.89</v>
      </c>
      <c r="F11" s="220">
        <v>1.93</v>
      </c>
    </row>
    <row r="12" spans="1:6" ht="15">
      <c r="A12" s="215" t="s">
        <v>219</v>
      </c>
      <c r="B12" s="73">
        <v>15197</v>
      </c>
      <c r="C12" s="217">
        <v>7.61</v>
      </c>
      <c r="D12" s="220">
        <v>72.22</v>
      </c>
      <c r="E12" s="221">
        <v>17.8</v>
      </c>
      <c r="F12" s="220">
        <v>2.36</v>
      </c>
    </row>
    <row r="13" spans="1:6" ht="15">
      <c r="A13" s="64"/>
      <c r="C13" s="55"/>
      <c r="D13" s="55"/>
      <c r="E13" s="55"/>
      <c r="F13" s="55"/>
    </row>
    <row r="14" spans="1:6" ht="15">
      <c r="A14" s="64"/>
      <c r="B14" s="230"/>
      <c r="C14" s="55"/>
      <c r="D14" s="55"/>
      <c r="E14" s="55"/>
      <c r="F14" s="55"/>
    </row>
    <row r="15" spans="1:6" ht="15">
      <c r="A15" s="64"/>
      <c r="C15" s="55"/>
      <c r="D15" s="55"/>
      <c r="E15" s="55"/>
      <c r="F15" s="55"/>
    </row>
    <row r="16" spans="1:6" ht="15">
      <c r="A16" s="77"/>
      <c r="C16" s="55"/>
      <c r="D16" s="55"/>
      <c r="E16" s="55"/>
      <c r="F16" s="55"/>
    </row>
    <row r="17" spans="1:6" ht="15">
      <c r="A17" s="64"/>
      <c r="C17" s="55"/>
      <c r="D17" s="55"/>
      <c r="E17" s="55"/>
      <c r="F17" s="55"/>
    </row>
    <row r="18" spans="1:6" ht="15">
      <c r="A18" s="64"/>
      <c r="C18" s="55"/>
      <c r="D18" s="55"/>
      <c r="E18" s="55"/>
      <c r="F18" s="55"/>
    </row>
    <row r="19" spans="1:6" ht="15">
      <c r="A19" s="105"/>
      <c r="C19" s="55"/>
      <c r="D19" s="55"/>
      <c r="E19" s="55"/>
      <c r="F19" s="55"/>
    </row>
    <row r="20" spans="1:6" ht="15">
      <c r="A20" s="105"/>
      <c r="B20" s="230"/>
      <c r="C20" s="55"/>
      <c r="D20" s="55"/>
      <c r="E20" s="55"/>
      <c r="F20" s="55"/>
    </row>
    <row r="21" spans="1:6" ht="15">
      <c r="A21" s="105"/>
      <c r="C21" s="55"/>
      <c r="D21" s="55"/>
      <c r="E21" s="55"/>
      <c r="F21" s="55"/>
    </row>
    <row r="22" spans="1:6" ht="15">
      <c r="A22" s="105"/>
      <c r="C22" s="55"/>
      <c r="D22" s="55"/>
      <c r="E22" s="55"/>
      <c r="F22" s="55"/>
    </row>
    <row r="23" spans="1:5" ht="15">
      <c r="A23" s="105"/>
      <c r="B23" s="55"/>
      <c r="C23" s="55"/>
      <c r="D23" s="55"/>
      <c r="E23" s="55"/>
    </row>
    <row r="24" spans="1:6" ht="15">
      <c r="A24" s="105"/>
      <c r="C24" s="55"/>
      <c r="D24" s="55"/>
      <c r="E24" s="55"/>
      <c r="F24" s="55"/>
    </row>
    <row r="25" spans="1:6" ht="15">
      <c r="A25" s="105"/>
      <c r="C25" s="55"/>
      <c r="D25" s="55"/>
      <c r="E25" s="55"/>
      <c r="F25" s="55"/>
    </row>
    <row r="26" spans="1:6" ht="15">
      <c r="A26" s="105"/>
      <c r="B26" s="105"/>
      <c r="C26" s="55"/>
      <c r="D26" s="55"/>
      <c r="E26" s="55"/>
      <c r="F26" s="55"/>
    </row>
    <row r="27" spans="1:6" ht="15">
      <c r="A27" s="64"/>
      <c r="C27" s="55"/>
      <c r="D27" s="55"/>
      <c r="E27" s="55"/>
      <c r="F27" s="55"/>
    </row>
    <row r="28" spans="1:6" ht="15">
      <c r="A28" s="64"/>
      <c r="C28" s="55"/>
      <c r="D28" s="55"/>
      <c r="E28" s="55"/>
      <c r="F28" s="55"/>
    </row>
    <row r="29" spans="1:6" ht="15">
      <c r="A29" s="64"/>
      <c r="B29" s="230"/>
      <c r="C29" s="55"/>
      <c r="D29" s="55"/>
      <c r="E29" s="55"/>
      <c r="F29" s="55"/>
    </row>
    <row r="30" spans="1:6" ht="15">
      <c r="A30" s="105"/>
      <c r="C30" s="55"/>
      <c r="D30" s="55"/>
      <c r="E30" s="55"/>
      <c r="F30" s="55"/>
    </row>
    <row r="31" spans="1:6" ht="15">
      <c r="A31" s="64"/>
      <c r="C31" s="55"/>
      <c r="D31" s="55"/>
      <c r="E31" s="55"/>
      <c r="F31" s="55"/>
    </row>
    <row r="32" spans="1:6" ht="15">
      <c r="A32" s="77"/>
      <c r="B32" s="230"/>
      <c r="C32" s="55"/>
      <c r="D32" s="55"/>
      <c r="E32" s="55"/>
      <c r="F32" s="55"/>
    </row>
    <row r="33" spans="1:6" ht="15">
      <c r="A33" s="77"/>
      <c r="C33" s="55"/>
      <c r="D33" s="55"/>
      <c r="E33" s="55"/>
      <c r="F33" s="55"/>
    </row>
    <row r="34" spans="1:6" ht="15">
      <c r="A34" s="77"/>
      <c r="C34" s="55"/>
      <c r="D34" s="55"/>
      <c r="E34" s="55"/>
      <c r="F34" s="55"/>
    </row>
    <row r="35" spans="3:6" ht="15">
      <c r="C35" s="55"/>
      <c r="D35" s="55"/>
      <c r="E35" s="55"/>
      <c r="F35" s="55"/>
    </row>
    <row r="36" spans="3:6" ht="15">
      <c r="C36" s="55"/>
      <c r="D36" s="55"/>
      <c r="E36" s="55"/>
      <c r="F36" s="55"/>
    </row>
    <row r="37" spans="3:6" ht="15">
      <c r="C37" s="55"/>
      <c r="D37" s="55"/>
      <c r="E37" s="55"/>
      <c r="F37" s="55"/>
    </row>
    <row r="38" spans="3:6" ht="15">
      <c r="C38" s="55"/>
      <c r="D38" s="55"/>
      <c r="E38" s="55"/>
      <c r="F38" s="55"/>
    </row>
    <row r="39" spans="3:6" ht="15">
      <c r="C39" s="55"/>
      <c r="D39" s="55"/>
      <c r="E39" s="55"/>
      <c r="F39" s="55"/>
    </row>
    <row r="40" spans="3:6" ht="15">
      <c r="C40" s="55"/>
      <c r="D40" s="55"/>
      <c r="E40" s="55"/>
      <c r="F40" s="55"/>
    </row>
    <row r="41" spans="3:6" ht="15">
      <c r="C41" s="55"/>
      <c r="D41" s="55"/>
      <c r="E41" s="55"/>
      <c r="F41" s="55"/>
    </row>
    <row r="42" spans="3:6" ht="15">
      <c r="C42" s="55"/>
      <c r="D42" s="55"/>
      <c r="E42" s="55"/>
      <c r="F42" s="55"/>
    </row>
    <row r="43" spans="3:6" ht="15">
      <c r="C43" s="55"/>
      <c r="D43" s="55"/>
      <c r="E43" s="55"/>
      <c r="F43" s="55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45" customWidth="1"/>
    <col min="2" max="3" width="10.00390625" style="25" customWidth="1"/>
    <col min="4" max="4" width="10.00390625" style="16" customWidth="1"/>
    <col min="5" max="7" width="8.875" style="52" customWidth="1"/>
    <col min="8" max="242" width="9.125" style="16" customWidth="1"/>
    <col min="243" max="243" width="26.125" style="16" customWidth="1"/>
    <col min="244" max="244" width="7.25390625" style="16" customWidth="1"/>
    <col min="245" max="247" width="10.00390625" style="16" customWidth="1"/>
    <col min="248" max="248" width="9.375" style="16" bestFit="1" customWidth="1"/>
    <col min="249" max="249" width="9.125" style="16" customWidth="1"/>
    <col min="250" max="253" width="7.75390625" style="16" customWidth="1"/>
    <col min="254" max="254" width="13.75390625" style="16" bestFit="1" customWidth="1"/>
    <col min="255" max="255" width="19.125" style="16" bestFit="1" customWidth="1"/>
    <col min="256" max="16384" width="9.125" style="16" customWidth="1"/>
  </cols>
  <sheetData>
    <row r="1" ht="15">
      <c r="A1" s="45" t="s">
        <v>108</v>
      </c>
    </row>
    <row r="2" ht="15">
      <c r="A2" s="45" t="s">
        <v>109</v>
      </c>
    </row>
    <row r="5" spans="2:6" ht="15">
      <c r="B5" s="57" t="s">
        <v>110</v>
      </c>
      <c r="C5" s="57" t="s">
        <v>111</v>
      </c>
      <c r="D5" s="53" t="s">
        <v>110</v>
      </c>
      <c r="E5" s="16"/>
      <c r="F5" s="16"/>
    </row>
    <row r="6" spans="2:6" ht="15">
      <c r="B6" s="57" t="s">
        <v>106</v>
      </c>
      <c r="C6" s="57" t="s">
        <v>9</v>
      </c>
      <c r="D6" s="53" t="s">
        <v>112</v>
      </c>
      <c r="E6" s="16"/>
      <c r="F6" s="16"/>
    </row>
    <row r="7" spans="1:6" ht="15">
      <c r="A7" s="45">
        <v>1988</v>
      </c>
      <c r="B7" s="66">
        <v>110765</v>
      </c>
      <c r="C7" s="66">
        <v>41263</v>
      </c>
      <c r="D7" s="66">
        <v>41255</v>
      </c>
      <c r="E7" s="34"/>
      <c r="F7" s="34"/>
    </row>
    <row r="8" spans="1:6" ht="15">
      <c r="A8" s="45">
        <v>1989</v>
      </c>
      <c r="B8" s="66">
        <v>123086</v>
      </c>
      <c r="C8" s="66">
        <v>46397</v>
      </c>
      <c r="D8" s="66">
        <v>45730</v>
      </c>
      <c r="E8" s="34"/>
      <c r="F8" s="34"/>
    </row>
    <row r="9" spans="1:6" ht="15">
      <c r="A9" s="45">
        <v>1990</v>
      </c>
      <c r="B9" s="66">
        <v>136105</v>
      </c>
      <c r="C9" s="66">
        <v>50872</v>
      </c>
      <c r="D9" s="66">
        <v>50687</v>
      </c>
      <c r="E9" s="34"/>
      <c r="F9" s="34"/>
    </row>
    <row r="10" spans="1:6" ht="15">
      <c r="A10" s="45">
        <v>1991</v>
      </c>
      <c r="B10" s="66">
        <v>151260</v>
      </c>
      <c r="C10" s="66">
        <v>56098</v>
      </c>
      <c r="D10" s="66">
        <v>56020</v>
      </c>
      <c r="E10" s="34"/>
      <c r="F10" s="34"/>
    </row>
    <row r="11" spans="1:6" ht="15">
      <c r="A11" s="45">
        <v>1992</v>
      </c>
      <c r="B11" s="66">
        <v>166876</v>
      </c>
      <c r="C11" s="66">
        <v>61248</v>
      </c>
      <c r="D11" s="66">
        <v>61275</v>
      </c>
      <c r="E11" s="34"/>
      <c r="F11" s="34"/>
    </row>
    <row r="12" spans="1:6" ht="15">
      <c r="A12" s="45">
        <v>1993</v>
      </c>
      <c r="B12" s="66">
        <v>181198</v>
      </c>
      <c r="C12" s="66">
        <v>64451</v>
      </c>
      <c r="D12" s="66">
        <v>66795</v>
      </c>
      <c r="E12" s="34"/>
      <c r="F12" s="34"/>
    </row>
    <row r="13" spans="1:6" ht="15">
      <c r="A13" s="45">
        <v>1994</v>
      </c>
      <c r="B13" s="66">
        <v>197735</v>
      </c>
      <c r="C13" s="66">
        <v>69893</v>
      </c>
      <c r="D13" s="66">
        <v>72274</v>
      </c>
      <c r="E13" s="34"/>
      <c r="F13" s="34"/>
    </row>
    <row r="14" spans="1:6" ht="15">
      <c r="A14" s="45">
        <v>1995</v>
      </c>
      <c r="B14" s="66">
        <v>209844</v>
      </c>
      <c r="C14" s="66">
        <v>70394</v>
      </c>
      <c r="D14" s="66">
        <v>78100</v>
      </c>
      <c r="E14" s="34"/>
      <c r="F14" s="34"/>
    </row>
    <row r="15" spans="1:6" ht="15">
      <c r="A15" s="45">
        <v>1996</v>
      </c>
      <c r="B15" s="66">
        <v>224152</v>
      </c>
      <c r="C15" s="66">
        <v>76343</v>
      </c>
      <c r="D15" s="66">
        <v>84008</v>
      </c>
      <c r="E15" s="34"/>
      <c r="F15" s="34"/>
    </row>
    <row r="16" spans="1:6" ht="15">
      <c r="A16" s="45">
        <v>1997</v>
      </c>
      <c r="B16" s="66">
        <v>239509</v>
      </c>
      <c r="C16" s="66">
        <v>81818</v>
      </c>
      <c r="D16" s="66">
        <v>89893</v>
      </c>
      <c r="E16" s="34"/>
      <c r="F16" s="34"/>
    </row>
    <row r="17" spans="1:6" ht="15">
      <c r="A17" s="45">
        <v>1998</v>
      </c>
      <c r="B17" s="66">
        <v>255345</v>
      </c>
      <c r="C17" s="66">
        <v>87179</v>
      </c>
      <c r="D17" s="66">
        <v>96261</v>
      </c>
      <c r="E17" s="34"/>
      <c r="F17" s="34"/>
    </row>
    <row r="18" spans="1:6" ht="15">
      <c r="A18" s="45">
        <v>1999</v>
      </c>
      <c r="B18" s="66">
        <v>269666</v>
      </c>
      <c r="C18" s="66">
        <v>91280</v>
      </c>
      <c r="D18" s="66">
        <v>102382</v>
      </c>
      <c r="E18" s="34"/>
      <c r="F18" s="34"/>
    </row>
    <row r="19" spans="1:6" ht="15">
      <c r="A19" s="45">
        <v>2000</v>
      </c>
      <c r="B19" s="66">
        <v>284020</v>
      </c>
      <c r="C19" s="66">
        <v>94540</v>
      </c>
      <c r="D19" s="66">
        <v>108794</v>
      </c>
      <c r="E19" s="34"/>
      <c r="F19" s="34"/>
    </row>
    <row r="20" spans="1:6" ht="15">
      <c r="A20" s="45">
        <v>2001</v>
      </c>
      <c r="B20" s="66">
        <v>297095</v>
      </c>
      <c r="C20" s="66">
        <v>97802</v>
      </c>
      <c r="D20" s="66">
        <v>115305</v>
      </c>
      <c r="E20" s="34"/>
      <c r="F20" s="34"/>
    </row>
    <row r="21" spans="1:6" ht="15">
      <c r="A21" s="45">
        <v>2002</v>
      </c>
      <c r="B21" s="66">
        <v>309176</v>
      </c>
      <c r="C21" s="66">
        <v>99977</v>
      </c>
      <c r="D21" s="66">
        <v>122167</v>
      </c>
      <c r="E21" s="34"/>
      <c r="F21" s="34"/>
    </row>
    <row r="22" spans="1:6" ht="15">
      <c r="A22" s="45">
        <v>2003</v>
      </c>
      <c r="B22" s="66">
        <v>320825</v>
      </c>
      <c r="C22" s="66">
        <v>102681</v>
      </c>
      <c r="D22" s="66">
        <v>128928</v>
      </c>
      <c r="E22" s="34"/>
      <c r="F22" s="34"/>
    </row>
    <row r="23" spans="1:6" ht="15">
      <c r="A23" s="45">
        <v>2004</v>
      </c>
      <c r="B23" s="66">
        <v>332263</v>
      </c>
      <c r="C23" s="66">
        <v>104977</v>
      </c>
      <c r="D23" s="66">
        <v>136328</v>
      </c>
      <c r="E23" s="34"/>
      <c r="F23" s="34"/>
    </row>
    <row r="24" spans="1:4" ht="15">
      <c r="A24" s="45">
        <v>2005</v>
      </c>
      <c r="B24" s="66">
        <v>343911</v>
      </c>
      <c r="C24" s="66">
        <v>107277</v>
      </c>
      <c r="D24" s="66">
        <v>143734</v>
      </c>
    </row>
    <row r="25" spans="1:4" ht="15">
      <c r="A25" s="45">
        <v>2006</v>
      </c>
      <c r="B25" s="66">
        <v>357008</v>
      </c>
      <c r="C25" s="66">
        <v>111110</v>
      </c>
      <c r="D25" s="66">
        <v>151453</v>
      </c>
    </row>
    <row r="26" spans="1:4" ht="15">
      <c r="A26" s="45">
        <v>2007</v>
      </c>
      <c r="B26" s="66">
        <v>369990</v>
      </c>
      <c r="C26" s="66">
        <v>111193</v>
      </c>
      <c r="D26" s="66">
        <v>158676</v>
      </c>
    </row>
    <row r="27" spans="1:4" ht="15">
      <c r="A27" s="45">
        <v>2008</v>
      </c>
      <c r="B27" s="69">
        <v>383673</v>
      </c>
      <c r="C27" s="68">
        <v>112664</v>
      </c>
      <c r="D27" s="66">
        <v>165592</v>
      </c>
    </row>
    <row r="28" spans="1:4" ht="15">
      <c r="A28" s="45">
        <v>2009</v>
      </c>
      <c r="B28" s="69">
        <v>398861</v>
      </c>
      <c r="C28" s="68">
        <v>116395</v>
      </c>
      <c r="D28" s="66">
        <v>172553</v>
      </c>
    </row>
    <row r="29" spans="2:4" ht="15">
      <c r="B29" s="68"/>
      <c r="C29" s="69"/>
      <c r="D29" s="68"/>
    </row>
    <row r="48" spans="2:4" ht="15">
      <c r="B48" s="64"/>
      <c r="C48" s="64"/>
      <c r="D48" s="64"/>
    </row>
    <row r="49" spans="2:4" ht="15">
      <c r="B49" s="64"/>
      <c r="C49" s="64"/>
      <c r="D49" s="64"/>
    </row>
    <row r="50" spans="2:4" ht="15">
      <c r="B50" s="64"/>
      <c r="C50" s="64"/>
      <c r="D50" s="64"/>
    </row>
    <row r="51" spans="2:4" ht="15">
      <c r="B51" s="64"/>
      <c r="C51" s="64"/>
      <c r="D51" s="64"/>
    </row>
    <row r="52" spans="2:4" ht="15">
      <c r="B52" s="64"/>
      <c r="C52" s="64"/>
      <c r="D52" s="64"/>
    </row>
    <row r="53" spans="2:4" ht="15">
      <c r="B53" s="64"/>
      <c r="C53" s="64"/>
      <c r="D53" s="64"/>
    </row>
    <row r="54" spans="2:4" ht="15">
      <c r="B54" s="64"/>
      <c r="C54" s="64"/>
      <c r="D54" s="64"/>
    </row>
    <row r="55" spans="2:4" ht="15">
      <c r="B55" s="64"/>
      <c r="C55" s="64"/>
      <c r="D55" s="64"/>
    </row>
    <row r="56" spans="2:4" ht="15">
      <c r="B56" s="64"/>
      <c r="C56" s="64"/>
      <c r="D56" s="64"/>
    </row>
    <row r="57" spans="2:4" ht="15">
      <c r="B57" s="64"/>
      <c r="C57" s="64"/>
      <c r="D57" s="64"/>
    </row>
    <row r="58" spans="2:4" ht="15">
      <c r="B58" s="64"/>
      <c r="C58" s="64"/>
      <c r="D58" s="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232" customWidth="1"/>
    <col min="2" max="2" width="11.75390625" style="232" bestFit="1" customWidth="1"/>
    <col min="3" max="3" width="9.125" style="53" customWidth="1"/>
    <col min="4" max="4" width="10.00390625" style="229" bestFit="1" customWidth="1"/>
    <col min="5" max="5" width="10.875" style="53" bestFit="1" customWidth="1"/>
    <col min="6" max="6" width="9.125" style="16" customWidth="1"/>
    <col min="7" max="7" width="8.75390625" style="199" customWidth="1"/>
    <col min="8" max="16384" width="9.125" style="16" customWidth="1"/>
  </cols>
  <sheetData>
    <row r="1" spans="1:4" ht="15">
      <c r="A1" s="230" t="s">
        <v>498</v>
      </c>
      <c r="B1" s="230"/>
      <c r="D1" s="229" t="s">
        <v>113</v>
      </c>
    </row>
    <row r="2" spans="1:2" ht="15">
      <c r="A2" s="230" t="s">
        <v>499</v>
      </c>
      <c r="B2" s="230"/>
    </row>
    <row r="3" spans="1:4" ht="15">
      <c r="A3" s="230"/>
      <c r="B3" s="230"/>
      <c r="D3" s="16"/>
    </row>
    <row r="4" spans="1:4" ht="15">
      <c r="A4" s="230"/>
      <c r="B4" s="230"/>
      <c r="D4" s="16"/>
    </row>
    <row r="5" spans="1:7" ht="15">
      <c r="A5" s="230"/>
      <c r="B5" s="53" t="s">
        <v>500</v>
      </c>
      <c r="C5" s="53" t="s">
        <v>501</v>
      </c>
      <c r="D5" s="53" t="s">
        <v>502</v>
      </c>
      <c r="E5" s="53" t="s">
        <v>503</v>
      </c>
      <c r="F5" s="222" t="s">
        <v>501</v>
      </c>
      <c r="G5" s="222" t="s">
        <v>502</v>
      </c>
    </row>
    <row r="6" spans="1:7" ht="15">
      <c r="A6" s="230" t="s">
        <v>73</v>
      </c>
      <c r="B6" s="223">
        <v>1</v>
      </c>
      <c r="C6" s="223">
        <v>1</v>
      </c>
      <c r="D6" s="223">
        <v>1</v>
      </c>
      <c r="E6" s="224">
        <v>1</v>
      </c>
      <c r="F6" s="223">
        <v>1</v>
      </c>
      <c r="G6" s="223">
        <v>1</v>
      </c>
    </row>
    <row r="7" spans="1:7" ht="15">
      <c r="A7" s="230" t="s">
        <v>465</v>
      </c>
      <c r="B7" s="223">
        <v>0.99439</v>
      </c>
      <c r="C7" s="223">
        <v>0.99833</v>
      </c>
      <c r="D7" s="223">
        <v>0.99045</v>
      </c>
      <c r="E7" s="224">
        <v>0.98594</v>
      </c>
      <c r="F7" s="223">
        <v>0.99631</v>
      </c>
      <c r="G7" s="223">
        <v>0.97565</v>
      </c>
    </row>
    <row r="8" spans="1:7" ht="15">
      <c r="A8" s="232" t="s">
        <v>468</v>
      </c>
      <c r="B8" s="223">
        <v>0.99463</v>
      </c>
      <c r="C8" s="223">
        <v>1.00448</v>
      </c>
      <c r="D8" s="223">
        <v>0.98485</v>
      </c>
      <c r="E8" s="224">
        <v>0.98313</v>
      </c>
      <c r="F8" s="223">
        <v>1.00862</v>
      </c>
      <c r="G8" s="223">
        <v>0.95813</v>
      </c>
    </row>
    <row r="9" spans="1:7" ht="15">
      <c r="A9" s="230" t="s">
        <v>489</v>
      </c>
      <c r="B9" s="223">
        <v>1.02485</v>
      </c>
      <c r="C9" s="223">
        <v>1.0334</v>
      </c>
      <c r="D9" s="223">
        <v>1.01636</v>
      </c>
      <c r="E9" s="224">
        <v>1.00218</v>
      </c>
      <c r="F9" s="223">
        <v>1.02427</v>
      </c>
      <c r="G9" s="223">
        <v>0.98045</v>
      </c>
    </row>
    <row r="10" spans="1:7" ht="15">
      <c r="A10" s="232" t="s">
        <v>219</v>
      </c>
      <c r="B10" s="223">
        <v>1.00565</v>
      </c>
      <c r="C10" s="223">
        <v>1.01509</v>
      </c>
      <c r="D10" s="223">
        <v>0.99628</v>
      </c>
      <c r="E10" s="224">
        <v>1.07569</v>
      </c>
      <c r="F10" s="223">
        <v>1.09909</v>
      </c>
      <c r="G10" s="223">
        <v>1.05267</v>
      </c>
    </row>
    <row r="11" spans="1:7" ht="15">
      <c r="A11" s="230"/>
      <c r="B11" s="42"/>
      <c r="C11" s="42"/>
      <c r="D11" s="42"/>
      <c r="E11" s="42"/>
      <c r="G11" s="16"/>
    </row>
    <row r="12" spans="2:7" ht="15">
      <c r="B12" s="42"/>
      <c r="C12" s="42"/>
      <c r="D12" s="42"/>
      <c r="E12" s="42"/>
      <c r="G12" s="16"/>
    </row>
    <row r="13" spans="2:7" ht="15">
      <c r="B13" s="42"/>
      <c r="C13" s="42"/>
      <c r="D13" s="42"/>
      <c r="E13" s="42"/>
      <c r="G13" s="16"/>
    </row>
    <row r="14" spans="2:7" ht="15">
      <c r="B14" s="42"/>
      <c r="C14" s="42"/>
      <c r="D14" s="42"/>
      <c r="E14" s="42"/>
      <c r="G14" s="16"/>
    </row>
    <row r="15" spans="2:5" ht="15">
      <c r="B15" s="42"/>
      <c r="C15" s="42"/>
      <c r="D15" s="42"/>
      <c r="E15" s="42"/>
    </row>
    <row r="16" spans="1:5" ht="15">
      <c r="A16" s="230"/>
      <c r="B16" s="42"/>
      <c r="C16" s="42"/>
      <c r="D16" s="42"/>
      <c r="E16" s="42"/>
    </row>
    <row r="17" spans="1:5" ht="15">
      <c r="A17" s="230"/>
      <c r="B17" s="42"/>
      <c r="C17" s="42"/>
      <c r="D17" s="42"/>
      <c r="E17" s="42"/>
    </row>
    <row r="18" spans="1:5" ht="15">
      <c r="A18" s="230"/>
      <c r="B18" s="42"/>
      <c r="C18" s="42"/>
      <c r="D18" s="42"/>
      <c r="E18" s="42"/>
    </row>
    <row r="19" spans="1:5" ht="15">
      <c r="A19" s="230"/>
      <c r="B19" s="42"/>
      <c r="C19" s="42"/>
      <c r="D19" s="42"/>
      <c r="E19" s="42"/>
    </row>
    <row r="20" spans="1:5" ht="15">
      <c r="A20" s="230"/>
      <c r="B20" s="42"/>
      <c r="C20" s="42"/>
      <c r="D20" s="42"/>
      <c r="E20" s="42"/>
    </row>
    <row r="21" spans="1:5" ht="15">
      <c r="A21" s="230"/>
      <c r="B21" s="42"/>
      <c r="C21" s="42"/>
      <c r="D21" s="42"/>
      <c r="E21" s="42"/>
    </row>
    <row r="22" spans="1:5" ht="15">
      <c r="A22" s="230"/>
      <c r="B22" s="42"/>
      <c r="C22" s="225"/>
      <c r="D22" s="42"/>
      <c r="E22" s="42"/>
    </row>
    <row r="23" spans="1:5" ht="15">
      <c r="A23" s="230"/>
      <c r="B23" s="42"/>
      <c r="C23" s="42"/>
      <c r="D23" s="42"/>
      <c r="E23" s="42"/>
    </row>
    <row r="24" spans="1:5" ht="15">
      <c r="A24" s="230"/>
      <c r="B24" s="42"/>
      <c r="C24" s="42"/>
      <c r="D24" s="42"/>
      <c r="E24" s="42"/>
    </row>
    <row r="25" spans="1:5" ht="15">
      <c r="A25" s="230"/>
      <c r="B25" s="42"/>
      <c r="C25" s="42"/>
      <c r="D25" s="42"/>
      <c r="E25" s="42"/>
    </row>
    <row r="26" spans="1:4" ht="15">
      <c r="A26" s="230"/>
      <c r="D26" s="42"/>
    </row>
    <row r="27" spans="1:5" ht="15">
      <c r="A27" s="230"/>
      <c r="B27" s="34"/>
      <c r="C27" s="55"/>
      <c r="D27" s="55"/>
      <c r="E27" s="42"/>
    </row>
    <row r="28" spans="1:5" ht="15">
      <c r="A28" s="230"/>
      <c r="B28" s="53"/>
      <c r="C28" s="55"/>
      <c r="D28" s="55"/>
      <c r="E28" s="42"/>
    </row>
    <row r="29" spans="1:5" ht="15">
      <c r="A29" s="230"/>
      <c r="B29" s="53"/>
      <c r="C29" s="55"/>
      <c r="D29" s="55"/>
      <c r="E29" s="42"/>
    </row>
    <row r="30" spans="2:5" ht="15">
      <c r="B30" s="34"/>
      <c r="C30" s="55"/>
      <c r="D30" s="55"/>
      <c r="E30" s="42"/>
    </row>
    <row r="31" spans="3:5" ht="15">
      <c r="C31" s="55"/>
      <c r="D31" s="55"/>
      <c r="E31" s="42"/>
    </row>
    <row r="32" spans="2:5" ht="15">
      <c r="B32" s="77"/>
      <c r="C32" s="108"/>
      <c r="D32" s="62"/>
      <c r="E32" s="42"/>
    </row>
    <row r="33" spans="1:5" ht="15">
      <c r="A33" s="230"/>
      <c r="B33" s="77"/>
      <c r="C33" s="108"/>
      <c r="D33" s="62"/>
      <c r="E33" s="42"/>
    </row>
    <row r="34" spans="1:5" ht="15">
      <c r="A34" s="230"/>
      <c r="B34" s="77"/>
      <c r="C34" s="108"/>
      <c r="D34" s="62"/>
      <c r="E34" s="42"/>
    </row>
    <row r="35" spans="1:5" ht="15">
      <c r="A35" s="230"/>
      <c r="B35" s="77"/>
      <c r="C35" s="108"/>
      <c r="D35" s="62"/>
      <c r="E35" s="42"/>
    </row>
    <row r="36" spans="2:5" ht="15">
      <c r="B36" s="77"/>
      <c r="C36" s="108"/>
      <c r="D36" s="62"/>
      <c r="E36" s="42"/>
    </row>
    <row r="37" spans="1:5" ht="15">
      <c r="A37" s="230"/>
      <c r="B37" s="77"/>
      <c r="C37" s="108"/>
      <c r="D37" s="62"/>
      <c r="E37" s="42"/>
    </row>
    <row r="38" spans="1:5" ht="15">
      <c r="A38" s="230"/>
      <c r="B38" s="77"/>
      <c r="C38" s="108"/>
      <c r="D38" s="62"/>
      <c r="E38" s="42"/>
    </row>
    <row r="39" spans="1:5" ht="15">
      <c r="A39" s="230"/>
      <c r="B39" s="77"/>
      <c r="C39" s="108"/>
      <c r="D39" s="62"/>
      <c r="E39" s="42"/>
    </row>
    <row r="40" spans="3:5" ht="15">
      <c r="C40" s="108"/>
      <c r="D40" s="62"/>
      <c r="E40" s="42"/>
    </row>
    <row r="41" spans="3:5" ht="15">
      <c r="C41" s="108"/>
      <c r="D41" s="62"/>
      <c r="E41" s="34"/>
    </row>
    <row r="42" spans="3:5" ht="15">
      <c r="C42" s="108"/>
      <c r="D42" s="62"/>
      <c r="E42" s="62"/>
    </row>
    <row r="43" spans="3:5" ht="15">
      <c r="C43" s="108"/>
      <c r="D43" s="62"/>
      <c r="E43" s="62"/>
    </row>
    <row r="44" spans="3:5" ht="15">
      <c r="C44" s="108"/>
      <c r="D44" s="62"/>
      <c r="E44" s="62"/>
    </row>
    <row r="45" spans="3:5" ht="15">
      <c r="C45" s="108"/>
      <c r="D45" s="62"/>
      <c r="E45" s="62"/>
    </row>
    <row r="46" spans="3:5" ht="15">
      <c r="C46" s="108"/>
      <c r="D46" s="62"/>
      <c r="E46" s="62"/>
    </row>
    <row r="47" spans="3:5" ht="15">
      <c r="C47" s="108"/>
      <c r="D47" s="62"/>
      <c r="E47" s="62"/>
    </row>
    <row r="48" spans="3:5" ht="15">
      <c r="C48" s="108"/>
      <c r="D48" s="62"/>
      <c r="E48" s="62"/>
    </row>
    <row r="49" spans="3:5" ht="15">
      <c r="C49" s="108"/>
      <c r="D49" s="62"/>
      <c r="E49" s="62"/>
    </row>
    <row r="50" spans="3:5" ht="15">
      <c r="C50" s="108"/>
      <c r="D50" s="62"/>
      <c r="E50" s="62"/>
    </row>
    <row r="51" spans="3:5" ht="15">
      <c r="C51" s="108"/>
      <c r="D51" s="62"/>
      <c r="E51" s="62"/>
    </row>
    <row r="52" spans="3:5" ht="15">
      <c r="C52" s="108"/>
      <c r="D52" s="62"/>
      <c r="E52" s="62"/>
    </row>
    <row r="53" spans="3:5" ht="15">
      <c r="C53" s="108"/>
      <c r="D53" s="62"/>
      <c r="E53" s="62"/>
    </row>
    <row r="54" spans="3:5" ht="15">
      <c r="C54" s="108"/>
      <c r="D54" s="62"/>
      <c r="E54" s="62"/>
    </row>
    <row r="55" spans="3:5" ht="15">
      <c r="C55" s="108"/>
      <c r="D55" s="62"/>
      <c r="E55" s="62"/>
    </row>
    <row r="56" spans="3:5" ht="15">
      <c r="C56" s="108"/>
      <c r="D56" s="62"/>
      <c r="E56" s="62"/>
    </row>
    <row r="57" spans="3:5" ht="15">
      <c r="C57" s="108"/>
      <c r="D57" s="62"/>
      <c r="E57" s="62"/>
    </row>
    <row r="58" spans="3:5" ht="15">
      <c r="C58" s="108"/>
      <c r="D58" s="62"/>
      <c r="E58" s="62"/>
    </row>
    <row r="59" spans="3:5" ht="15">
      <c r="C59" s="108"/>
      <c r="D59" s="62"/>
      <c r="E59" s="62"/>
    </row>
    <row r="60" spans="3:5" ht="15">
      <c r="C60" s="108"/>
      <c r="D60" s="62"/>
      <c r="E60" s="6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232" customWidth="1"/>
    <col min="2" max="2" width="11.75390625" style="232" bestFit="1" customWidth="1"/>
    <col min="3" max="3" width="9.125" style="53" customWidth="1"/>
    <col min="4" max="4" width="10.00390625" style="229" bestFit="1" customWidth="1"/>
    <col min="5" max="5" width="10.875" style="53" bestFit="1" customWidth="1"/>
    <col min="6" max="6" width="9.125" style="16" customWidth="1"/>
    <col min="7" max="7" width="8.75390625" style="199" customWidth="1"/>
    <col min="8" max="13" width="9.125" style="16" customWidth="1"/>
    <col min="14" max="14" width="8.00390625" style="16" customWidth="1"/>
    <col min="15" max="16384" width="9.125" style="16" customWidth="1"/>
  </cols>
  <sheetData>
    <row r="1" spans="1:4" ht="15">
      <c r="A1" s="230" t="s">
        <v>504</v>
      </c>
      <c r="B1" s="230"/>
      <c r="D1" s="229" t="s">
        <v>113</v>
      </c>
    </row>
    <row r="2" spans="1:2" ht="15">
      <c r="A2" s="230" t="s">
        <v>505</v>
      </c>
      <c r="B2" s="230"/>
    </row>
    <row r="3" spans="1:4" ht="15">
      <c r="A3" s="230"/>
      <c r="B3" s="230"/>
      <c r="D3" s="16"/>
    </row>
    <row r="4" spans="1:9" ht="15">
      <c r="A4" s="230"/>
      <c r="B4" s="230"/>
      <c r="D4" s="16"/>
      <c r="I4" s="81"/>
    </row>
    <row r="5" spans="1:14" ht="15">
      <c r="A5" s="230"/>
      <c r="B5" s="53" t="s">
        <v>500</v>
      </c>
      <c r="C5" s="53" t="s">
        <v>501</v>
      </c>
      <c r="D5" s="53" t="s">
        <v>502</v>
      </c>
      <c r="E5" s="53" t="s">
        <v>503</v>
      </c>
      <c r="F5" s="222" t="s">
        <v>501</v>
      </c>
      <c r="G5" s="222" t="s">
        <v>502</v>
      </c>
      <c r="I5" s="53"/>
      <c r="J5" s="53"/>
      <c r="K5" s="53"/>
      <c r="L5" s="53"/>
      <c r="M5" s="222"/>
      <c r="N5" s="222"/>
    </row>
    <row r="6" spans="1:14" ht="15">
      <c r="A6" s="230" t="s">
        <v>73</v>
      </c>
      <c r="B6" s="223">
        <v>0.99439</v>
      </c>
      <c r="C6" s="223">
        <v>0.99833</v>
      </c>
      <c r="D6" s="223">
        <v>0.99045</v>
      </c>
      <c r="E6" s="224">
        <v>0.98594</v>
      </c>
      <c r="F6" s="223">
        <v>0.99631</v>
      </c>
      <c r="G6" s="223">
        <v>0.97565</v>
      </c>
      <c r="I6" s="224"/>
      <c r="J6" s="224"/>
      <c r="K6" s="224"/>
      <c r="L6" s="224"/>
      <c r="M6" s="224"/>
      <c r="N6" s="224"/>
    </row>
    <row r="7" spans="1:14" ht="15">
      <c r="A7" s="230" t="s">
        <v>472</v>
      </c>
      <c r="B7" s="223">
        <v>0.99131</v>
      </c>
      <c r="C7" s="223">
        <v>0.9968</v>
      </c>
      <c r="D7" s="223">
        <v>0.98584</v>
      </c>
      <c r="E7" s="224">
        <v>1.00139</v>
      </c>
      <c r="F7" s="223">
        <v>1.01609</v>
      </c>
      <c r="G7" s="223">
        <v>0.98686</v>
      </c>
      <c r="I7" s="224"/>
      <c r="J7" s="224"/>
      <c r="K7" s="224"/>
      <c r="L7" s="224"/>
      <c r="M7" s="224"/>
      <c r="N7" s="224"/>
    </row>
    <row r="8" spans="1:14" ht="15">
      <c r="A8" s="232" t="s">
        <v>466</v>
      </c>
      <c r="B8" s="223">
        <v>1.00915</v>
      </c>
      <c r="C8" s="223">
        <v>1.01524</v>
      </c>
      <c r="D8" s="223">
        <v>1.00309</v>
      </c>
      <c r="E8" s="224">
        <v>0.97153</v>
      </c>
      <c r="F8" s="223">
        <v>0.98714</v>
      </c>
      <c r="G8" s="223">
        <v>0.95611</v>
      </c>
      <c r="I8" s="224"/>
      <c r="J8" s="224"/>
      <c r="K8" s="224"/>
      <c r="L8" s="224"/>
      <c r="M8" s="224"/>
      <c r="N8" s="224"/>
    </row>
    <row r="9" spans="1:14" ht="15">
      <c r="A9" s="230" t="s">
        <v>469</v>
      </c>
      <c r="B9" s="223">
        <v>0.91174</v>
      </c>
      <c r="C9" s="223">
        <v>0.92765</v>
      </c>
      <c r="D9" s="223">
        <v>0.89605</v>
      </c>
      <c r="E9" s="224">
        <v>0.95794</v>
      </c>
      <c r="F9" s="223">
        <v>1.00222</v>
      </c>
      <c r="G9" s="223">
        <v>0.91514</v>
      </c>
      <c r="I9" s="224"/>
      <c r="J9" s="224"/>
      <c r="K9" s="224"/>
      <c r="L9" s="224"/>
      <c r="M9" s="224"/>
      <c r="N9" s="224"/>
    </row>
    <row r="10" spans="2:14" ht="15">
      <c r="B10" s="223"/>
      <c r="C10" s="223"/>
      <c r="D10" s="223"/>
      <c r="E10" s="224"/>
      <c r="F10" s="223"/>
      <c r="G10" s="223"/>
      <c r="I10" s="224"/>
      <c r="J10" s="224"/>
      <c r="K10" s="224"/>
      <c r="L10" s="224"/>
      <c r="M10" s="224"/>
      <c r="N10" s="224"/>
    </row>
    <row r="11" spans="1:7" ht="15">
      <c r="A11" s="230"/>
      <c r="B11" s="42"/>
      <c r="C11" s="42"/>
      <c r="D11" s="42"/>
      <c r="E11" s="42"/>
      <c r="G11" s="16"/>
    </row>
    <row r="12" spans="2:7" ht="15">
      <c r="B12" s="42"/>
      <c r="C12" s="42"/>
      <c r="D12" s="42"/>
      <c r="E12" s="42"/>
      <c r="G12" s="16"/>
    </row>
    <row r="13" spans="2:7" ht="15">
      <c r="B13" s="42"/>
      <c r="C13" s="42"/>
      <c r="D13" s="42"/>
      <c r="E13" s="42"/>
      <c r="G13" s="16"/>
    </row>
    <row r="14" spans="2:7" ht="15">
      <c r="B14" s="42"/>
      <c r="C14" s="42"/>
      <c r="D14" s="42"/>
      <c r="E14" s="42"/>
      <c r="G14" s="16"/>
    </row>
    <row r="15" spans="2:5" ht="15">
      <c r="B15" s="42"/>
      <c r="C15" s="42"/>
      <c r="D15" s="42"/>
      <c r="E15" s="42"/>
    </row>
    <row r="16" spans="1:5" ht="15">
      <c r="A16" s="230"/>
      <c r="B16" s="42"/>
      <c r="C16" s="42"/>
      <c r="D16" s="42"/>
      <c r="E16" s="42"/>
    </row>
    <row r="17" spans="1:5" ht="15">
      <c r="A17" s="230"/>
      <c r="B17" s="42"/>
      <c r="C17" s="42"/>
      <c r="D17" s="42"/>
      <c r="E17" s="42"/>
    </row>
    <row r="18" spans="1:5" ht="15">
      <c r="A18" s="230"/>
      <c r="B18" s="42"/>
      <c r="C18" s="42"/>
      <c r="D18" s="42"/>
      <c r="E18" s="42"/>
    </row>
    <row r="19" spans="1:5" ht="15">
      <c r="A19" s="230"/>
      <c r="B19" s="42"/>
      <c r="C19" s="42"/>
      <c r="D19" s="42"/>
      <c r="E19" s="42"/>
    </row>
    <row r="20" spans="1:5" ht="15">
      <c r="A20" s="230"/>
      <c r="B20" s="42"/>
      <c r="C20" s="42"/>
      <c r="D20" s="42"/>
      <c r="E20" s="42"/>
    </row>
    <row r="21" spans="1:5" ht="15">
      <c r="A21" s="230"/>
      <c r="B21" s="42"/>
      <c r="C21" s="42"/>
      <c r="D21" s="42"/>
      <c r="E21" s="42"/>
    </row>
    <row r="22" spans="1:5" ht="15">
      <c r="A22" s="230"/>
      <c r="B22" s="42"/>
      <c r="C22" s="225"/>
      <c r="D22" s="42"/>
      <c r="E22" s="42"/>
    </row>
    <row r="23" spans="1:5" ht="15">
      <c r="A23" s="230"/>
      <c r="B23" s="42"/>
      <c r="C23" s="42"/>
      <c r="D23" s="42"/>
      <c r="E23" s="42"/>
    </row>
    <row r="24" spans="1:5" ht="15">
      <c r="A24" s="230"/>
      <c r="B24" s="42"/>
      <c r="C24" s="42"/>
      <c r="D24" s="42"/>
      <c r="E24" s="42"/>
    </row>
    <row r="25" spans="1:5" ht="15">
      <c r="A25" s="230"/>
      <c r="B25" s="42"/>
      <c r="C25" s="42"/>
      <c r="D25" s="42"/>
      <c r="E25" s="42"/>
    </row>
    <row r="26" spans="1:4" ht="15">
      <c r="A26" s="230"/>
      <c r="D26" s="42"/>
    </row>
    <row r="27" spans="1:5" ht="15">
      <c r="A27" s="230"/>
      <c r="B27" s="34"/>
      <c r="C27" s="55"/>
      <c r="D27" s="55"/>
      <c r="E27" s="42"/>
    </row>
    <row r="28" spans="1:5" ht="15">
      <c r="A28" s="230"/>
      <c r="B28" s="53"/>
      <c r="C28" s="55"/>
      <c r="D28" s="55"/>
      <c r="E28" s="42"/>
    </row>
    <row r="29" spans="1:5" ht="15">
      <c r="A29" s="230"/>
      <c r="B29" s="53"/>
      <c r="C29" s="55"/>
      <c r="D29" s="55"/>
      <c r="E29" s="42"/>
    </row>
    <row r="30" spans="2:5" ht="15">
      <c r="B30" s="34"/>
      <c r="C30" s="55"/>
      <c r="D30" s="55"/>
      <c r="E30" s="42"/>
    </row>
    <row r="31" spans="3:5" ht="15">
      <c r="C31" s="55"/>
      <c r="D31" s="55"/>
      <c r="E31" s="42"/>
    </row>
    <row r="32" spans="2:5" ht="15">
      <c r="B32" s="77"/>
      <c r="C32" s="108"/>
      <c r="D32" s="62"/>
      <c r="E32" s="42"/>
    </row>
    <row r="33" spans="1:5" ht="15">
      <c r="A33" s="230"/>
      <c r="B33" s="77"/>
      <c r="C33" s="108"/>
      <c r="D33" s="62"/>
      <c r="E33" s="42"/>
    </row>
    <row r="34" spans="1:5" ht="15">
      <c r="A34" s="230"/>
      <c r="B34" s="77"/>
      <c r="C34" s="108"/>
      <c r="D34" s="62"/>
      <c r="E34" s="42"/>
    </row>
    <row r="35" spans="1:5" ht="15">
      <c r="A35" s="230"/>
      <c r="B35" s="77"/>
      <c r="C35" s="108"/>
      <c r="D35" s="62"/>
      <c r="E35" s="42"/>
    </row>
    <row r="36" spans="2:5" ht="15">
      <c r="B36" s="77"/>
      <c r="C36" s="108"/>
      <c r="D36" s="62"/>
      <c r="E36" s="42"/>
    </row>
    <row r="37" spans="1:5" ht="15">
      <c r="A37" s="230"/>
      <c r="B37" s="77"/>
      <c r="C37" s="108"/>
      <c r="D37" s="62"/>
      <c r="E37" s="42"/>
    </row>
    <row r="38" spans="1:5" ht="15">
      <c r="A38" s="230"/>
      <c r="B38" s="77"/>
      <c r="C38" s="108"/>
      <c r="D38" s="62"/>
      <c r="E38" s="42"/>
    </row>
    <row r="39" spans="1:5" ht="15">
      <c r="A39" s="230"/>
      <c r="B39" s="77"/>
      <c r="C39" s="108"/>
      <c r="D39" s="62"/>
      <c r="E39" s="42"/>
    </row>
    <row r="40" spans="3:5" ht="15">
      <c r="C40" s="108"/>
      <c r="D40" s="62"/>
      <c r="E40" s="42"/>
    </row>
    <row r="41" spans="3:5" ht="15">
      <c r="C41" s="108"/>
      <c r="D41" s="62"/>
      <c r="E41" s="34"/>
    </row>
    <row r="42" spans="3:5" ht="15">
      <c r="C42" s="108"/>
      <c r="D42" s="62"/>
      <c r="E42" s="62"/>
    </row>
    <row r="43" spans="3:5" ht="15">
      <c r="C43" s="108"/>
      <c r="D43" s="62"/>
      <c r="E43" s="62"/>
    </row>
    <row r="44" spans="3:5" ht="15">
      <c r="C44" s="108"/>
      <c r="D44" s="62"/>
      <c r="E44" s="62"/>
    </row>
    <row r="45" spans="3:5" ht="15">
      <c r="C45" s="108"/>
      <c r="D45" s="62"/>
      <c r="E45" s="62"/>
    </row>
    <row r="46" spans="3:5" ht="15">
      <c r="C46" s="108"/>
      <c r="D46" s="62"/>
      <c r="E46" s="62"/>
    </row>
    <row r="47" spans="3:5" ht="15">
      <c r="C47" s="108"/>
      <c r="D47" s="62"/>
      <c r="E47" s="62"/>
    </row>
    <row r="48" spans="3:5" ht="15">
      <c r="C48" s="108"/>
      <c r="D48" s="62"/>
      <c r="E48" s="62"/>
    </row>
    <row r="49" spans="3:5" ht="15">
      <c r="C49" s="108"/>
      <c r="D49" s="62"/>
      <c r="E49" s="62"/>
    </row>
    <row r="50" spans="3:5" ht="15">
      <c r="C50" s="108"/>
      <c r="D50" s="62"/>
      <c r="E50" s="62"/>
    </row>
    <row r="51" spans="3:5" ht="15">
      <c r="C51" s="108"/>
      <c r="D51" s="62"/>
      <c r="E51" s="62"/>
    </row>
    <row r="52" spans="3:5" ht="15">
      <c r="C52" s="108"/>
      <c r="D52" s="62"/>
      <c r="E52" s="62"/>
    </row>
    <row r="53" spans="3:5" ht="15">
      <c r="C53" s="108"/>
      <c r="D53" s="62"/>
      <c r="E53" s="62"/>
    </row>
    <row r="54" spans="3:5" ht="15">
      <c r="C54" s="108"/>
      <c r="D54" s="62"/>
      <c r="E54" s="62"/>
    </row>
    <row r="55" spans="3:5" ht="15">
      <c r="C55" s="108"/>
      <c r="D55" s="62"/>
      <c r="E55" s="62"/>
    </row>
    <row r="56" spans="3:5" ht="15">
      <c r="C56" s="108"/>
      <c r="D56" s="62"/>
      <c r="E56" s="62"/>
    </row>
    <row r="57" spans="3:5" ht="15">
      <c r="C57" s="108"/>
      <c r="D57" s="62"/>
      <c r="E57" s="62"/>
    </row>
    <row r="58" spans="3:5" ht="15">
      <c r="C58" s="108"/>
      <c r="D58" s="62"/>
      <c r="E58" s="62"/>
    </row>
    <row r="59" spans="3:5" ht="15">
      <c r="C59" s="108"/>
      <c r="D59" s="62"/>
      <c r="E59" s="62"/>
    </row>
    <row r="60" spans="3:5" ht="15">
      <c r="C60" s="108"/>
      <c r="D60" s="62"/>
      <c r="E60" s="6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2" width="13.625" style="25" bestFit="1" customWidth="1"/>
    <col min="3" max="3" width="12.625" style="57" customWidth="1"/>
    <col min="4" max="4" width="12.625" style="25" customWidth="1"/>
    <col min="5" max="6" width="8.875" style="52" customWidth="1"/>
    <col min="7" max="16384" width="9.125" style="16" customWidth="1"/>
  </cols>
  <sheetData>
    <row r="1" ht="15">
      <c r="A1" s="230" t="s">
        <v>506</v>
      </c>
    </row>
    <row r="2" ht="15">
      <c r="A2" s="230" t="s">
        <v>507</v>
      </c>
    </row>
    <row r="4" ht="15">
      <c r="A4" s="75"/>
    </row>
    <row r="5" spans="2:6" ht="15">
      <c r="B5" s="53" t="s">
        <v>246</v>
      </c>
      <c r="C5" s="53" t="s">
        <v>247</v>
      </c>
      <c r="D5" s="53" t="s">
        <v>508</v>
      </c>
      <c r="E5" s="16"/>
      <c r="F5" s="16"/>
    </row>
    <row r="6" spans="1:6" ht="15">
      <c r="A6" s="230">
        <v>1991</v>
      </c>
      <c r="B6" s="25">
        <v>4090396624.9</v>
      </c>
      <c r="C6" s="25">
        <v>570168596.68</v>
      </c>
      <c r="D6" s="25">
        <v>526661842.12</v>
      </c>
      <c r="E6" s="16"/>
      <c r="F6" s="16"/>
    </row>
    <row r="7" spans="1:6" ht="15">
      <c r="A7" s="230">
        <v>1992</v>
      </c>
      <c r="B7" s="57">
        <v>4774362523</v>
      </c>
      <c r="C7" s="25">
        <v>674458825.64</v>
      </c>
      <c r="D7" s="25">
        <v>591579834.31</v>
      </c>
      <c r="E7" s="16"/>
      <c r="F7" s="16"/>
    </row>
    <row r="8" spans="1:6" ht="15">
      <c r="A8" s="230">
        <v>1993</v>
      </c>
      <c r="B8" s="57">
        <v>5362541398.8</v>
      </c>
      <c r="C8" s="25">
        <v>752294798.3</v>
      </c>
      <c r="D8" s="25">
        <v>664063780.92</v>
      </c>
      <c r="E8" s="16"/>
      <c r="F8" s="16"/>
    </row>
    <row r="9" spans="1:6" ht="15">
      <c r="A9" s="230">
        <v>1994</v>
      </c>
      <c r="B9" s="57">
        <v>6139841661.4</v>
      </c>
      <c r="C9" s="25">
        <v>861289693.26</v>
      </c>
      <c r="D9" s="25">
        <v>749921117.93</v>
      </c>
      <c r="E9" s="16"/>
      <c r="F9" s="16"/>
    </row>
    <row r="10" spans="1:6" ht="15">
      <c r="A10" s="230">
        <v>1995</v>
      </c>
      <c r="B10" s="57">
        <v>6806123217.3</v>
      </c>
      <c r="C10" s="25">
        <v>974056279.12</v>
      </c>
      <c r="D10" s="25">
        <v>823287070.14</v>
      </c>
      <c r="E10" s="16"/>
      <c r="F10" s="16"/>
    </row>
    <row r="11" spans="1:6" ht="15">
      <c r="A11" s="230">
        <v>1996</v>
      </c>
      <c r="B11" s="57">
        <v>7777110524</v>
      </c>
      <c r="C11" s="25">
        <v>1023916552.5</v>
      </c>
      <c r="D11" s="25">
        <v>897653425.12</v>
      </c>
      <c r="E11" s="16"/>
      <c r="F11" s="16"/>
    </row>
    <row r="12" spans="1:6" ht="15">
      <c r="A12" s="230">
        <v>1997</v>
      </c>
      <c r="B12" s="57">
        <v>8453002440.8</v>
      </c>
      <c r="C12" s="25">
        <v>992600020.62</v>
      </c>
      <c r="D12" s="25">
        <v>967560491.3</v>
      </c>
      <c r="E12" s="16"/>
      <c r="F12" s="16"/>
    </row>
    <row r="13" spans="1:6" ht="15">
      <c r="A13" s="230">
        <v>1998</v>
      </c>
      <c r="B13" s="57">
        <v>8788863116.9</v>
      </c>
      <c r="C13" s="25">
        <v>882490015.38</v>
      </c>
      <c r="D13" s="25">
        <v>953402568.11</v>
      </c>
      <c r="E13" s="16"/>
      <c r="F13" s="16"/>
    </row>
    <row r="14" spans="1:6" ht="15">
      <c r="A14" s="230">
        <v>1999</v>
      </c>
      <c r="B14" s="57">
        <v>9339688686.9</v>
      </c>
      <c r="C14" s="25">
        <v>783451369.16</v>
      </c>
      <c r="D14" s="25">
        <v>954274225.4</v>
      </c>
      <c r="E14" s="16"/>
      <c r="F14" s="16"/>
    </row>
    <row r="15" spans="1:6" ht="15">
      <c r="A15" s="230">
        <v>2000</v>
      </c>
      <c r="B15" s="57">
        <v>10116984865</v>
      </c>
      <c r="C15" s="25">
        <v>780880793.72</v>
      </c>
      <c r="D15" s="25">
        <v>1071722114</v>
      </c>
      <c r="E15" s="16"/>
      <c r="F15" s="16"/>
    </row>
    <row r="16" spans="1:6" ht="15">
      <c r="A16" s="230">
        <v>2001</v>
      </c>
      <c r="B16" s="57">
        <v>11449570593</v>
      </c>
      <c r="C16" s="25">
        <v>800499817.04</v>
      </c>
      <c r="D16" s="25">
        <v>1219098315.9</v>
      </c>
      <c r="E16" s="16"/>
      <c r="F16" s="16"/>
    </row>
    <row r="17" spans="1:6" ht="15">
      <c r="A17" s="230">
        <v>2002</v>
      </c>
      <c r="B17" s="57">
        <v>12812477124</v>
      </c>
      <c r="C17" s="25">
        <v>836390225.05</v>
      </c>
      <c r="D17" s="25">
        <v>1355541421.6</v>
      </c>
      <c r="E17" s="16"/>
      <c r="F17" s="16"/>
    </row>
    <row r="18" spans="1:6" ht="15">
      <c r="A18" s="230">
        <v>2003</v>
      </c>
      <c r="B18" s="57">
        <v>13766225108</v>
      </c>
      <c r="C18" s="25">
        <v>855699218.75</v>
      </c>
      <c r="D18" s="25">
        <v>1461618973.9</v>
      </c>
      <c r="E18" s="16"/>
      <c r="F18" s="16"/>
    </row>
    <row r="19" spans="1:6" ht="15">
      <c r="A19" s="230">
        <v>2004</v>
      </c>
      <c r="B19" s="57">
        <v>15187472671</v>
      </c>
      <c r="C19" s="25">
        <v>895289688.57</v>
      </c>
      <c r="D19" s="25">
        <v>1607717872.3</v>
      </c>
      <c r="E19" s="16"/>
      <c r="F19" s="16"/>
    </row>
    <row r="20" spans="1:6" ht="15">
      <c r="A20" s="230">
        <v>2005</v>
      </c>
      <c r="B20" s="57">
        <v>16357126516</v>
      </c>
      <c r="C20" s="25">
        <v>924892591.9</v>
      </c>
      <c r="D20" s="25">
        <v>1787117149.1</v>
      </c>
      <c r="E20" s="16"/>
      <c r="F20" s="16"/>
    </row>
    <row r="21" spans="1:6" ht="15">
      <c r="A21" s="230">
        <v>2006</v>
      </c>
      <c r="B21" s="57">
        <v>17903449373</v>
      </c>
      <c r="C21" s="25">
        <v>1020095225.8</v>
      </c>
      <c r="D21" s="25">
        <v>2095392722.5</v>
      </c>
      <c r="E21" s="16"/>
      <c r="F21" s="16"/>
    </row>
    <row r="22" spans="1:6" ht="15">
      <c r="A22" s="230">
        <v>2007</v>
      </c>
      <c r="B22" s="57">
        <v>18761570820</v>
      </c>
      <c r="C22" s="25">
        <v>1030116547.4</v>
      </c>
      <c r="D22" s="25">
        <v>2148380935.2</v>
      </c>
      <c r="E22" s="16"/>
      <c r="F22" s="16"/>
    </row>
    <row r="23" spans="1:6" ht="15">
      <c r="A23" s="230">
        <v>2008</v>
      </c>
      <c r="B23" s="57">
        <v>20743085233</v>
      </c>
      <c r="C23" s="57">
        <v>1127938987.2</v>
      </c>
      <c r="D23" s="57">
        <v>2387727956</v>
      </c>
      <c r="E23" s="16"/>
      <c r="F23" s="16"/>
    </row>
    <row r="24" spans="1:6" ht="15">
      <c r="A24" s="230">
        <v>2009</v>
      </c>
      <c r="B24" s="57">
        <v>20788924503</v>
      </c>
      <c r="C24" s="57">
        <v>1090641538.2</v>
      </c>
      <c r="D24" s="57">
        <v>2398255287.8</v>
      </c>
      <c r="E24" s="16"/>
      <c r="F24" s="16"/>
    </row>
    <row r="25" spans="1:6" ht="15">
      <c r="A25" s="60"/>
      <c r="B25" s="59"/>
      <c r="D25" s="57"/>
      <c r="E25" s="16"/>
      <c r="F25" s="16"/>
    </row>
    <row r="26" spans="2:4" ht="15">
      <c r="B26" s="64"/>
      <c r="C26" s="77"/>
      <c r="D26" s="64"/>
    </row>
    <row r="27" spans="2:4" ht="15">
      <c r="B27" s="64"/>
      <c r="C27" s="77"/>
      <c r="D27" s="64"/>
    </row>
    <row r="28" spans="2:4" ht="15">
      <c r="B28" s="64"/>
      <c r="C28" s="77"/>
      <c r="D28" s="64"/>
    </row>
    <row r="29" spans="2:4" ht="15">
      <c r="B29" s="64"/>
      <c r="C29" s="77"/>
      <c r="D29" s="64"/>
    </row>
    <row r="30" spans="2:4" ht="15">
      <c r="B30" s="64"/>
      <c r="C30" s="77"/>
      <c r="D30" s="64"/>
    </row>
    <row r="31" spans="2:4" ht="15">
      <c r="B31" s="64"/>
      <c r="C31" s="77"/>
      <c r="D31" s="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2" width="13.625" style="25" bestFit="1" customWidth="1"/>
    <col min="3" max="3" width="12.625" style="57" customWidth="1"/>
    <col min="4" max="4" width="12.625" style="25" customWidth="1"/>
    <col min="5" max="6" width="8.875" style="52" customWidth="1"/>
    <col min="7" max="16384" width="9.125" style="16" customWidth="1"/>
  </cols>
  <sheetData>
    <row r="1" ht="15">
      <c r="A1" s="230" t="s">
        <v>509</v>
      </c>
    </row>
    <row r="2" ht="15">
      <c r="A2" s="230" t="s">
        <v>510</v>
      </c>
    </row>
    <row r="4" ht="15">
      <c r="A4" s="75"/>
    </row>
    <row r="5" spans="2:6" ht="15">
      <c r="B5" s="53" t="s">
        <v>246</v>
      </c>
      <c r="C5" s="53" t="s">
        <v>247</v>
      </c>
      <c r="D5" s="53" t="s">
        <v>511</v>
      </c>
      <c r="E5" s="16"/>
      <c r="F5" s="16"/>
    </row>
    <row r="6" spans="1:6" ht="15">
      <c r="A6" s="230">
        <v>1991</v>
      </c>
      <c r="B6" s="25">
        <v>41472.772481</v>
      </c>
      <c r="C6" s="25">
        <v>34286.90996</v>
      </c>
      <c r="D6" s="25">
        <v>16235.448767</v>
      </c>
      <c r="E6" s="16"/>
      <c r="F6" s="16"/>
    </row>
    <row r="7" spans="1:6" ht="15">
      <c r="A7" s="230">
        <v>1992</v>
      </c>
      <c r="B7" s="57">
        <v>44790.164716</v>
      </c>
      <c r="C7" s="25">
        <v>36472.519193</v>
      </c>
      <c r="D7" s="25">
        <v>16513.581502</v>
      </c>
      <c r="E7" s="16"/>
      <c r="F7" s="16"/>
    </row>
    <row r="8" spans="1:6" ht="15">
      <c r="A8" s="230">
        <v>1993</v>
      </c>
      <c r="B8" s="57">
        <v>46621.501495</v>
      </c>
      <c r="C8" s="25">
        <v>37181.620119</v>
      </c>
      <c r="D8" s="25">
        <v>16917.353191</v>
      </c>
      <c r="E8" s="16"/>
      <c r="F8" s="16"/>
    </row>
    <row r="9" spans="1:6" ht="15">
      <c r="A9" s="230">
        <v>1994</v>
      </c>
      <c r="B9" s="57">
        <v>48992.632803</v>
      </c>
      <c r="C9" s="25">
        <v>39124.017062</v>
      </c>
      <c r="D9" s="25">
        <v>17828.267722</v>
      </c>
      <c r="E9" s="16"/>
      <c r="F9" s="16"/>
    </row>
    <row r="10" spans="1:6" ht="15">
      <c r="A10" s="230">
        <v>1995</v>
      </c>
      <c r="B10" s="57">
        <v>50554.235594</v>
      </c>
      <c r="C10" s="25">
        <v>41767.920738</v>
      </c>
      <c r="D10" s="25">
        <v>18709.259328</v>
      </c>
      <c r="E10" s="16"/>
      <c r="F10" s="16"/>
    </row>
    <row r="11" spans="1:6" ht="15">
      <c r="A11" s="230">
        <v>1996</v>
      </c>
      <c r="B11" s="57">
        <v>53924.414912</v>
      </c>
      <c r="C11" s="25">
        <v>44058.266419</v>
      </c>
      <c r="D11" s="25">
        <v>18897.885734</v>
      </c>
      <c r="E11" s="16"/>
      <c r="F11" s="16"/>
    </row>
    <row r="12" spans="1:6" ht="15">
      <c r="A12" s="230">
        <v>1997</v>
      </c>
      <c r="B12" s="57">
        <v>54425.658566</v>
      </c>
      <c r="C12" s="25">
        <v>44275.479678</v>
      </c>
      <c r="D12" s="25">
        <v>19067.92647</v>
      </c>
      <c r="E12" s="16"/>
      <c r="F12" s="16"/>
    </row>
    <row r="13" spans="1:6" ht="15">
      <c r="A13" s="230">
        <v>1998</v>
      </c>
      <c r="B13" s="57">
        <v>53722.692357</v>
      </c>
      <c r="C13" s="25">
        <v>44304.453528</v>
      </c>
      <c r="D13" s="25">
        <v>18261.657668</v>
      </c>
      <c r="E13" s="16"/>
      <c r="F13" s="16"/>
    </row>
    <row r="14" spans="1:6" ht="15">
      <c r="A14" s="230">
        <v>1999</v>
      </c>
      <c r="B14" s="57">
        <v>54251.844137</v>
      </c>
      <c r="C14" s="25">
        <v>43336.253574</v>
      </c>
      <c r="D14" s="25">
        <v>17512.46976</v>
      </c>
      <c r="E14" s="16"/>
      <c r="F14" s="16"/>
    </row>
    <row r="15" spans="1:6" ht="15">
      <c r="A15" s="230">
        <v>2000</v>
      </c>
      <c r="B15" s="57">
        <v>55825.163979</v>
      </c>
      <c r="C15" s="25">
        <v>44820.59439</v>
      </c>
      <c r="D15" s="25">
        <v>18590.807769</v>
      </c>
      <c r="E15" s="16"/>
      <c r="F15" s="16"/>
    </row>
    <row r="16" spans="1:6" ht="15">
      <c r="A16" s="230">
        <v>2001</v>
      </c>
      <c r="B16" s="57">
        <v>59285.634997</v>
      </c>
      <c r="C16" s="25">
        <v>46266.248807</v>
      </c>
      <c r="D16" s="25">
        <v>20260.159073</v>
      </c>
      <c r="E16" s="16"/>
      <c r="F16" s="16"/>
    </row>
    <row r="17" spans="1:6" ht="15">
      <c r="A17" s="230">
        <v>2002</v>
      </c>
      <c r="B17" s="57">
        <v>62097.240504</v>
      </c>
      <c r="C17" s="25">
        <v>47445.081224</v>
      </c>
      <c r="D17" s="25">
        <v>21329.890336</v>
      </c>
      <c r="E17" s="16"/>
      <c r="F17" s="16"/>
    </row>
    <row r="18" spans="1:6" ht="15">
      <c r="A18" s="230">
        <v>2003</v>
      </c>
      <c r="B18" s="57">
        <v>64275.15297</v>
      </c>
      <c r="C18" s="25">
        <v>48054.050488</v>
      </c>
      <c r="D18" s="25">
        <v>21971.958594</v>
      </c>
      <c r="E18" s="16"/>
      <c r="F18" s="16"/>
    </row>
    <row r="19" spans="1:6" ht="15">
      <c r="A19" s="230">
        <v>2004</v>
      </c>
      <c r="B19" s="57">
        <v>67468.829222</v>
      </c>
      <c r="C19" s="25">
        <v>49212.212219</v>
      </c>
      <c r="D19" s="25">
        <v>23845.51657</v>
      </c>
      <c r="E19" s="16"/>
      <c r="F19" s="16"/>
    </row>
    <row r="20" spans="1:6" ht="15">
      <c r="A20" s="230">
        <v>2005</v>
      </c>
      <c r="B20" s="57">
        <v>70123.064932</v>
      </c>
      <c r="C20" s="25">
        <v>51217.49653</v>
      </c>
      <c r="D20" s="25">
        <v>25086.058544</v>
      </c>
      <c r="E20" s="16"/>
      <c r="F20" s="16"/>
    </row>
    <row r="21" spans="1:6" ht="15">
      <c r="A21" s="230">
        <v>2006</v>
      </c>
      <c r="B21" s="57">
        <v>74671.489688</v>
      </c>
      <c r="C21" s="25">
        <v>56094.668163</v>
      </c>
      <c r="D21" s="25">
        <v>28147.468246</v>
      </c>
      <c r="E21" s="16"/>
      <c r="F21" s="16"/>
    </row>
    <row r="22" spans="1:6" ht="15">
      <c r="A22" s="230">
        <v>2007</v>
      </c>
      <c r="B22" s="57">
        <v>76534.009389</v>
      </c>
      <c r="C22" s="25">
        <v>57077.791477</v>
      </c>
      <c r="D22" s="25">
        <v>27941.967635</v>
      </c>
      <c r="E22" s="16"/>
      <c r="F22" s="16"/>
    </row>
    <row r="23" spans="1:6" ht="15">
      <c r="A23" s="230">
        <v>2008</v>
      </c>
      <c r="B23" s="57">
        <v>82442.37175</v>
      </c>
      <c r="C23" s="57">
        <v>62166.087677</v>
      </c>
      <c r="D23" s="57">
        <v>30132.117752</v>
      </c>
      <c r="E23" s="16"/>
      <c r="F23" s="16"/>
    </row>
    <row r="24" spans="1:6" ht="15">
      <c r="A24" s="230">
        <v>2009</v>
      </c>
      <c r="B24" s="57">
        <v>82284.89459</v>
      </c>
      <c r="C24" s="57">
        <v>61588.24138</v>
      </c>
      <c r="D24" s="57">
        <v>29982.605037</v>
      </c>
      <c r="E24" s="16"/>
      <c r="F24" s="16"/>
    </row>
    <row r="25" spans="1:6" ht="15">
      <c r="A25" s="60"/>
      <c r="B25" s="59"/>
      <c r="D25" s="57"/>
      <c r="E25" s="16"/>
      <c r="F25" s="16"/>
    </row>
    <row r="26" spans="2:4" ht="15">
      <c r="B26" s="64"/>
      <c r="C26" s="77"/>
      <c r="D26" s="64"/>
    </row>
    <row r="27" spans="2:4" ht="15">
      <c r="B27" s="64"/>
      <c r="C27" s="77"/>
      <c r="D27" s="64"/>
    </row>
    <row r="28" spans="2:4" ht="15">
      <c r="B28" s="64"/>
      <c r="C28" s="77"/>
      <c r="D28" s="64"/>
    </row>
    <row r="29" spans="2:4" ht="15">
      <c r="B29" s="64"/>
      <c r="C29" s="77"/>
      <c r="D29" s="64"/>
    </row>
    <row r="30" spans="2:4" ht="15">
      <c r="B30" s="64"/>
      <c r="C30" s="77"/>
      <c r="D30" s="64"/>
    </row>
    <row r="31" spans="2:4" ht="15">
      <c r="B31" s="64"/>
      <c r="C31" s="77"/>
      <c r="D31" s="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625" style="230" customWidth="1"/>
    <col min="2" max="4" width="10.875" style="57" customWidth="1"/>
    <col min="5" max="5" width="15.125" style="53" bestFit="1" customWidth="1"/>
    <col min="6" max="7" width="8.875" style="52" customWidth="1"/>
    <col min="8" max="16384" width="9.125" style="16" customWidth="1"/>
  </cols>
  <sheetData>
    <row r="1" ht="15">
      <c r="A1" s="230" t="s">
        <v>512</v>
      </c>
    </row>
    <row r="2" ht="15">
      <c r="A2" s="230" t="s">
        <v>513</v>
      </c>
    </row>
    <row r="5" spans="1:7" ht="15">
      <c r="A5" s="230" t="s">
        <v>591</v>
      </c>
      <c r="B5" s="53" t="s">
        <v>496</v>
      </c>
      <c r="C5" s="53" t="s">
        <v>514</v>
      </c>
      <c r="D5" s="53" t="s">
        <v>497</v>
      </c>
      <c r="E5" s="55" t="s">
        <v>515</v>
      </c>
      <c r="F5" s="16"/>
      <c r="G5" s="16"/>
    </row>
    <row r="6" spans="1:7" ht="15">
      <c r="A6" s="230">
        <v>1991</v>
      </c>
      <c r="B6" s="62">
        <v>0.24570453159</v>
      </c>
      <c r="C6" s="62">
        <v>0.2457048729287</v>
      </c>
      <c r="D6" s="62">
        <v>0.24592007875709998</v>
      </c>
      <c r="E6" s="62">
        <v>0.24738638027579998</v>
      </c>
      <c r="F6" s="16"/>
      <c r="G6" s="16"/>
    </row>
    <row r="7" spans="1:7" ht="15">
      <c r="A7" s="230">
        <v>1992</v>
      </c>
      <c r="B7" s="62">
        <v>0.33875297599</v>
      </c>
      <c r="C7" s="62">
        <v>0.344041169208</v>
      </c>
      <c r="D7" s="62">
        <v>0.34623987070219997</v>
      </c>
      <c r="E7" s="62">
        <v>0.3478657052735</v>
      </c>
      <c r="F7" s="16"/>
      <c r="G7" s="16"/>
    </row>
    <row r="8" spans="1:7" ht="15">
      <c r="A8" s="230">
        <v>1993</v>
      </c>
      <c r="B8" s="62">
        <v>0.4220424946</v>
      </c>
      <c r="C8" s="62">
        <v>0.45623252666</v>
      </c>
      <c r="D8" s="62">
        <v>0.474564320448</v>
      </c>
      <c r="E8" s="62">
        <v>0.4811136167592</v>
      </c>
      <c r="F8" s="16"/>
      <c r="G8" s="16"/>
    </row>
    <row r="9" spans="1:7" ht="15">
      <c r="A9" s="230">
        <v>1994</v>
      </c>
      <c r="B9" s="62">
        <v>0.46962868417</v>
      </c>
      <c r="C9" s="62">
        <v>0.5419112208110001</v>
      </c>
      <c r="D9" s="62">
        <v>0.577609758591</v>
      </c>
      <c r="E9" s="62">
        <v>0.5913263570520001</v>
      </c>
      <c r="F9" s="16"/>
      <c r="G9" s="16"/>
    </row>
    <row r="10" spans="1:7" ht="15">
      <c r="A10" s="230">
        <v>1995</v>
      </c>
      <c r="B10" s="62">
        <v>0.5672338074100001</v>
      </c>
      <c r="C10" s="62">
        <v>0.6595181056720001</v>
      </c>
      <c r="D10" s="62">
        <v>0.7101719832350001</v>
      </c>
      <c r="E10" s="62">
        <v>0.7294270337170001</v>
      </c>
      <c r="F10" s="16"/>
      <c r="G10" s="16"/>
    </row>
    <row r="11" spans="1:7" ht="15">
      <c r="A11" s="230">
        <v>1996</v>
      </c>
      <c r="B11" s="62">
        <v>0.70115419085</v>
      </c>
      <c r="C11" s="62">
        <v>0.81908354549</v>
      </c>
      <c r="D11" s="62">
        <v>0.9058538275160001</v>
      </c>
      <c r="E11" s="62">
        <v>0.9322240640989999</v>
      </c>
      <c r="F11" s="16"/>
      <c r="G11" s="16"/>
    </row>
    <row r="12" spans="1:7" ht="15">
      <c r="A12" s="230">
        <v>1997</v>
      </c>
      <c r="B12" s="62">
        <v>0.73483986969</v>
      </c>
      <c r="C12" s="62">
        <v>0.8682448419800001</v>
      </c>
      <c r="D12" s="62">
        <v>0.9921107324200001</v>
      </c>
      <c r="E12" s="62">
        <v>1.0256070140620002</v>
      </c>
      <c r="F12" s="16"/>
      <c r="G12" s="16"/>
    </row>
    <row r="13" spans="1:7" ht="15">
      <c r="A13" s="230">
        <v>1998</v>
      </c>
      <c r="B13" s="62">
        <v>0.84296869097</v>
      </c>
      <c r="C13" s="62">
        <v>0.9865878984800001</v>
      </c>
      <c r="D13" s="62">
        <v>1.1220891555499999</v>
      </c>
      <c r="E13" s="62">
        <v>1.1713176134580001</v>
      </c>
      <c r="F13" s="16"/>
      <c r="G13" s="16"/>
    </row>
    <row r="14" spans="1:7" ht="15">
      <c r="A14" s="230">
        <v>1999</v>
      </c>
      <c r="B14" s="62">
        <v>1.0056264797999999</v>
      </c>
      <c r="C14" s="62">
        <v>1.1522889872000002</v>
      </c>
      <c r="D14" s="62">
        <v>1.2966470944</v>
      </c>
      <c r="E14" s="62">
        <v>1.360144349845</v>
      </c>
      <c r="F14" s="16"/>
      <c r="G14" s="16"/>
    </row>
    <row r="15" spans="1:7" ht="15">
      <c r="A15" s="230">
        <v>2000</v>
      </c>
      <c r="B15" s="62">
        <v>1.0825642596</v>
      </c>
      <c r="C15" s="62">
        <v>1.33641354396</v>
      </c>
      <c r="D15" s="62">
        <v>1.4863119623099998</v>
      </c>
      <c r="E15" s="62">
        <v>1.5668043774009999</v>
      </c>
      <c r="F15" s="16"/>
      <c r="G15" s="16"/>
    </row>
    <row r="16" spans="1:7" ht="15">
      <c r="A16" s="230">
        <v>2001</v>
      </c>
      <c r="B16" s="62">
        <v>1.1812572325000001</v>
      </c>
      <c r="C16" s="62">
        <v>1.54995538379</v>
      </c>
      <c r="D16" s="62">
        <v>1.76423334609</v>
      </c>
      <c r="E16" s="62">
        <v>1.849538992758</v>
      </c>
      <c r="F16" s="16"/>
      <c r="G16" s="16"/>
    </row>
    <row r="17" spans="1:7" ht="15">
      <c r="A17" s="230">
        <v>2002</v>
      </c>
      <c r="B17" s="62">
        <v>1.4028345068</v>
      </c>
      <c r="C17" s="62">
        <v>1.77662505826</v>
      </c>
      <c r="D17" s="62">
        <v>2.00965114885</v>
      </c>
      <c r="E17" s="62">
        <v>2.0860565022079998</v>
      </c>
      <c r="F17" s="16"/>
      <c r="G17" s="16"/>
    </row>
    <row r="18" spans="1:7" ht="15">
      <c r="A18" s="230">
        <v>2003</v>
      </c>
      <c r="B18" s="62">
        <v>1.5600716348</v>
      </c>
      <c r="C18" s="62">
        <v>1.94057036832</v>
      </c>
      <c r="D18" s="62">
        <v>2.1916742397499998</v>
      </c>
      <c r="E18" s="62">
        <v>2.2504706150559994</v>
      </c>
      <c r="F18" s="16"/>
      <c r="G18" s="16"/>
    </row>
    <row r="19" spans="1:7" ht="15">
      <c r="A19" s="232">
        <v>2004</v>
      </c>
      <c r="B19" s="62">
        <v>1.8275029374999998</v>
      </c>
      <c r="C19" s="62">
        <v>2.25954025318</v>
      </c>
      <c r="D19" s="62">
        <v>2.54009951306</v>
      </c>
      <c r="E19" s="62">
        <v>2.62183194089</v>
      </c>
      <c r="F19" s="16"/>
      <c r="G19" s="16"/>
    </row>
    <row r="20" spans="1:7" ht="15">
      <c r="A20" s="230">
        <v>2005</v>
      </c>
      <c r="B20" s="62">
        <v>1.8684834814</v>
      </c>
      <c r="C20" s="62">
        <v>2.25014172221</v>
      </c>
      <c r="D20" s="62">
        <v>2.48245732227</v>
      </c>
      <c r="E20" s="62">
        <v>2.564746428605</v>
      </c>
      <c r="F20" s="16"/>
      <c r="G20" s="16"/>
    </row>
    <row r="21" spans="1:7" ht="15">
      <c r="A21" s="230">
        <v>2006</v>
      </c>
      <c r="B21" s="62">
        <v>1.8825729672</v>
      </c>
      <c r="C21" s="62">
        <v>2.29837806326</v>
      </c>
      <c r="D21" s="62">
        <v>2.5423711672200002</v>
      </c>
      <c r="E21" s="62">
        <v>2.6292407375940003</v>
      </c>
      <c r="F21" s="16"/>
      <c r="G21" s="16"/>
    </row>
    <row r="22" spans="1:7" ht="15">
      <c r="A22" s="230">
        <v>2007</v>
      </c>
      <c r="B22" s="62">
        <v>1.8407252345</v>
      </c>
      <c r="C22" s="62">
        <v>2.27865028048</v>
      </c>
      <c r="D22" s="62">
        <v>2.5337085818399996</v>
      </c>
      <c r="E22" s="62">
        <v>2.6149737154759998</v>
      </c>
      <c r="F22" s="16"/>
      <c r="G22" s="16"/>
    </row>
    <row r="23" spans="1:7" ht="15">
      <c r="A23" s="230">
        <v>2008</v>
      </c>
      <c r="B23" s="62">
        <v>1.798218919</v>
      </c>
      <c r="C23" s="62">
        <v>2.28879557595</v>
      </c>
      <c r="D23" s="62">
        <v>2.5559989982</v>
      </c>
      <c r="E23" s="62">
        <v>2.647966109984</v>
      </c>
      <c r="F23" s="16"/>
      <c r="G23" s="16"/>
    </row>
    <row r="24" spans="1:7" ht="15">
      <c r="A24" s="230">
        <v>2009</v>
      </c>
      <c r="B24" s="62">
        <v>1.8862973205</v>
      </c>
      <c r="C24" s="62">
        <v>2.39478753491</v>
      </c>
      <c r="D24" s="62">
        <v>2.68039752703</v>
      </c>
      <c r="E24" s="62">
        <v>2.779589149135</v>
      </c>
      <c r="F24" s="16"/>
      <c r="G24" s="16"/>
    </row>
    <row r="25" spans="6:7" ht="15">
      <c r="F25" s="16"/>
      <c r="G25" s="16"/>
    </row>
    <row r="26" spans="2:5" ht="15">
      <c r="B26" s="77"/>
      <c r="C26" s="77"/>
      <c r="D26" s="77"/>
      <c r="E26" s="77"/>
    </row>
    <row r="27" spans="2:5" ht="15">
      <c r="B27" s="77"/>
      <c r="C27" s="77"/>
      <c r="D27" s="77"/>
      <c r="E27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230" customWidth="1"/>
    <col min="2" max="3" width="11.625" style="57" customWidth="1"/>
    <col min="4" max="5" width="8.875" style="52" customWidth="1"/>
    <col min="6" max="16384" width="9.125" style="16" customWidth="1"/>
  </cols>
  <sheetData>
    <row r="1" ht="15">
      <c r="A1" s="230" t="s">
        <v>516</v>
      </c>
    </row>
    <row r="2" ht="15">
      <c r="A2" s="230" t="s">
        <v>517</v>
      </c>
    </row>
    <row r="5" spans="2:5" ht="15">
      <c r="B5" s="53" t="s">
        <v>38</v>
      </c>
      <c r="C5" s="53" t="s">
        <v>518</v>
      </c>
      <c r="D5" s="16"/>
      <c r="E5" s="16"/>
    </row>
    <row r="6" spans="1:5" ht="15">
      <c r="A6" s="230" t="s">
        <v>519</v>
      </c>
      <c r="B6" s="57">
        <v>30365.480746</v>
      </c>
      <c r="C6" s="57">
        <v>32029.780742</v>
      </c>
      <c r="D6" s="16"/>
      <c r="E6" s="16"/>
    </row>
    <row r="7" spans="1:5" ht="15">
      <c r="A7" s="230" t="s">
        <v>266</v>
      </c>
      <c r="B7" s="57">
        <v>30899.560497</v>
      </c>
      <c r="C7" s="57">
        <v>32352.324403</v>
      </c>
      <c r="D7" s="16"/>
      <c r="E7" s="16"/>
    </row>
    <row r="8" spans="1:5" ht="15">
      <c r="A8" s="230" t="s">
        <v>520</v>
      </c>
      <c r="B8" s="57">
        <v>24587.573451</v>
      </c>
      <c r="C8" s="57">
        <v>25775.439558</v>
      </c>
      <c r="D8" s="16"/>
      <c r="E8" s="16"/>
    </row>
    <row r="9" spans="1:5" ht="15">
      <c r="A9" s="230" t="s">
        <v>267</v>
      </c>
      <c r="B9" s="57">
        <v>30728.794954</v>
      </c>
      <c r="C9" s="57">
        <v>33330.625839</v>
      </c>
      <c r="D9" s="16"/>
      <c r="E9" s="16"/>
    </row>
    <row r="10" spans="4:5" ht="15">
      <c r="D10" s="16"/>
      <c r="E10" s="16"/>
    </row>
    <row r="11" spans="4:5" ht="15">
      <c r="D11" s="16"/>
      <c r="E11" s="16"/>
    </row>
    <row r="12" spans="4:5" ht="15">
      <c r="D12" s="16"/>
      <c r="E12" s="16"/>
    </row>
    <row r="13" spans="4:5" ht="15">
      <c r="D13" s="16"/>
      <c r="E13" s="16"/>
    </row>
    <row r="14" spans="4:5" ht="15">
      <c r="D14" s="16"/>
      <c r="E14" s="16"/>
    </row>
    <row r="15" spans="4:5" ht="15">
      <c r="D15" s="16"/>
      <c r="E15" s="16"/>
    </row>
    <row r="16" spans="4:5" ht="15">
      <c r="D16" s="16"/>
      <c r="E16" s="16"/>
    </row>
    <row r="17" spans="4:5" ht="15">
      <c r="D17" s="16"/>
      <c r="E17" s="16"/>
    </row>
    <row r="18" spans="2:5" ht="15">
      <c r="B18" s="34"/>
      <c r="D18" s="16"/>
      <c r="E18" s="16"/>
    </row>
    <row r="19" spans="1:5" ht="15">
      <c r="A19" s="60"/>
      <c r="B19" s="59"/>
      <c r="D19" s="16"/>
      <c r="E19" s="16"/>
    </row>
    <row r="20" spans="1:5" ht="15">
      <c r="A20" s="60"/>
      <c r="B20" s="67"/>
      <c r="C20" s="67"/>
      <c r="D20" s="16"/>
      <c r="E20" s="16"/>
    </row>
    <row r="21" spans="1:5" ht="15">
      <c r="A21" s="60"/>
      <c r="B21" s="67"/>
      <c r="C21" s="67"/>
      <c r="D21" s="16"/>
      <c r="E21" s="16"/>
    </row>
    <row r="22" spans="1:5" ht="15">
      <c r="A22" s="60"/>
      <c r="B22" s="226"/>
      <c r="C22" s="226"/>
      <c r="D22" s="16"/>
      <c r="E22" s="16"/>
    </row>
    <row r="23" spans="2:5" ht="15">
      <c r="B23" s="53"/>
      <c r="C23" s="53"/>
      <c r="D23" s="16"/>
      <c r="E23" s="16"/>
    </row>
    <row r="24" spans="4:5" ht="15">
      <c r="D24" s="16"/>
      <c r="E24" s="16"/>
    </row>
    <row r="25" spans="4:5" ht="15">
      <c r="D25" s="16"/>
      <c r="E25" s="16"/>
    </row>
    <row r="26" spans="1:5" ht="15">
      <c r="A26" s="61"/>
      <c r="B26" s="53"/>
      <c r="C26" s="53"/>
      <c r="D26" s="16"/>
      <c r="E26" s="16"/>
    </row>
    <row r="27" spans="2:5" ht="15">
      <c r="B27" s="55"/>
      <c r="C27" s="55"/>
      <c r="D27" s="16"/>
      <c r="E27" s="16"/>
    </row>
    <row r="28" spans="2:5" ht="15">
      <c r="B28" s="55"/>
      <c r="C28" s="55"/>
      <c r="D28" s="16"/>
      <c r="E28" s="16"/>
    </row>
    <row r="29" spans="1:5" ht="15">
      <c r="A29" s="232"/>
      <c r="B29" s="55"/>
      <c r="C29" s="55"/>
      <c r="D29" s="16"/>
      <c r="E29" s="16"/>
    </row>
    <row r="30" spans="2:5" ht="15">
      <c r="B30" s="55"/>
      <c r="C30" s="55"/>
      <c r="D30" s="16"/>
      <c r="E30" s="16"/>
    </row>
    <row r="31" spans="2:5" ht="15">
      <c r="B31" s="55"/>
      <c r="C31" s="55"/>
      <c r="D31" s="16"/>
      <c r="E31" s="16"/>
    </row>
    <row r="32" spans="1:5" ht="15">
      <c r="A32" s="232"/>
      <c r="B32" s="55"/>
      <c r="C32" s="55"/>
      <c r="D32" s="16"/>
      <c r="E32" s="16"/>
    </row>
    <row r="33" spans="1:5" ht="15">
      <c r="A33" s="232"/>
      <c r="B33" s="55"/>
      <c r="C33" s="55"/>
      <c r="D33" s="16"/>
      <c r="E33" s="16"/>
    </row>
    <row r="34" spans="2:5" ht="15">
      <c r="B34" s="55"/>
      <c r="C34" s="55"/>
      <c r="D34" s="16"/>
      <c r="E34" s="16"/>
    </row>
    <row r="35" spans="2:5" ht="15">
      <c r="B35" s="55"/>
      <c r="C35" s="55"/>
      <c r="D35" s="16"/>
      <c r="E35" s="16"/>
    </row>
    <row r="36" spans="2:5" ht="15">
      <c r="B36" s="55"/>
      <c r="C36" s="55"/>
      <c r="D36" s="16"/>
      <c r="E36" s="16"/>
    </row>
    <row r="37" spans="2:5" ht="15">
      <c r="B37" s="55"/>
      <c r="C37" s="55"/>
      <c r="D37" s="16"/>
      <c r="E37" s="16"/>
    </row>
    <row r="38" spans="2:5" ht="15">
      <c r="B38" s="55"/>
      <c r="C38" s="55"/>
      <c r="D38" s="16"/>
      <c r="E38" s="16"/>
    </row>
    <row r="39" spans="2:5" ht="15">
      <c r="B39" s="55"/>
      <c r="C39" s="55"/>
      <c r="D39" s="16"/>
      <c r="E39" s="16"/>
    </row>
    <row r="40" spans="2:5" ht="15">
      <c r="B40" s="55"/>
      <c r="C40" s="55"/>
      <c r="D40" s="16"/>
      <c r="E40" s="16"/>
    </row>
    <row r="41" spans="2:5" ht="15">
      <c r="B41" s="55"/>
      <c r="C41" s="55"/>
      <c r="D41" s="16"/>
      <c r="E41" s="16"/>
    </row>
    <row r="42" spans="2:5" ht="15">
      <c r="B42" s="55"/>
      <c r="C42" s="55"/>
      <c r="D42" s="16"/>
      <c r="E42" s="16"/>
    </row>
    <row r="43" spans="2:3" ht="15">
      <c r="B43" s="55"/>
      <c r="C43" s="55"/>
    </row>
    <row r="44" spans="2:3" ht="15">
      <c r="B44" s="55"/>
      <c r="C44" s="55"/>
    </row>
    <row r="45" spans="2:3" ht="15">
      <c r="B45" s="77"/>
      <c r="C45" s="77"/>
    </row>
    <row r="46" spans="2:3" ht="15">
      <c r="B46" s="77"/>
      <c r="C46" s="77"/>
    </row>
    <row r="47" spans="2:3" ht="15">
      <c r="B47" s="77"/>
      <c r="C47" s="77"/>
    </row>
    <row r="48" spans="2:3" ht="15">
      <c r="B48" s="77"/>
      <c r="C48" s="77"/>
    </row>
    <row r="49" spans="2:3" ht="15">
      <c r="B49" s="77"/>
      <c r="C49" s="77"/>
    </row>
    <row r="50" spans="2:3" ht="15">
      <c r="B50" s="77"/>
      <c r="C50" s="77"/>
    </row>
    <row r="51" spans="2:3" ht="15">
      <c r="B51" s="77"/>
      <c r="C51" s="77"/>
    </row>
    <row r="52" spans="2:3" ht="15">
      <c r="B52" s="77"/>
      <c r="C52" s="77"/>
    </row>
    <row r="53" spans="2:3" ht="15">
      <c r="B53" s="77"/>
      <c r="C53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230" customWidth="1"/>
    <col min="2" max="3" width="11.625" style="57" customWidth="1"/>
    <col min="4" max="4" width="10.00390625" style="25" customWidth="1"/>
    <col min="5" max="9" width="8.875" style="52" customWidth="1"/>
    <col min="10" max="16384" width="9.125" style="16" customWidth="1"/>
  </cols>
  <sheetData>
    <row r="1" ht="15">
      <c r="A1" s="230" t="s">
        <v>592</v>
      </c>
    </row>
    <row r="2" ht="15">
      <c r="A2" s="230" t="s">
        <v>593</v>
      </c>
    </row>
    <row r="4" ht="15">
      <c r="D4" s="65"/>
    </row>
    <row r="5" spans="2:9" ht="15">
      <c r="B5" s="53" t="s">
        <v>38</v>
      </c>
      <c r="C5" s="53" t="s">
        <v>518</v>
      </c>
      <c r="D5" s="16"/>
      <c r="E5" s="16"/>
      <c r="F5" s="16"/>
      <c r="G5" s="16"/>
      <c r="H5" s="16"/>
      <c r="I5" s="16"/>
    </row>
    <row r="6" spans="1:9" ht="15">
      <c r="A6" s="230" t="s">
        <v>519</v>
      </c>
      <c r="B6" s="57">
        <v>1839.3835131</v>
      </c>
      <c r="C6" s="57">
        <v>1795.7089136</v>
      </c>
      <c r="D6" s="16"/>
      <c r="E6" s="16"/>
      <c r="F6" s="16"/>
      <c r="G6" s="16"/>
      <c r="H6" s="16"/>
      <c r="I6" s="16"/>
    </row>
    <row r="7" spans="1:9" ht="15">
      <c r="A7" s="230" t="s">
        <v>266</v>
      </c>
      <c r="B7" s="57">
        <v>1843.5376205</v>
      </c>
      <c r="C7" s="57">
        <v>1798.8494873</v>
      </c>
      <c r="D7" s="16"/>
      <c r="E7" s="16"/>
      <c r="F7" s="16"/>
      <c r="G7" s="16"/>
      <c r="H7" s="16"/>
      <c r="I7" s="16"/>
    </row>
    <row r="8" spans="1:9" ht="15">
      <c r="A8" s="230" t="s">
        <v>520</v>
      </c>
      <c r="B8" s="57">
        <v>1718.1100016</v>
      </c>
      <c r="C8" s="57">
        <v>1696.9941388</v>
      </c>
      <c r="D8" s="16"/>
      <c r="E8" s="16"/>
      <c r="F8" s="16"/>
      <c r="G8" s="16"/>
      <c r="H8" s="16"/>
      <c r="I8" s="16"/>
    </row>
    <row r="9" spans="1:9" ht="15">
      <c r="A9" s="230" t="s">
        <v>267</v>
      </c>
      <c r="B9" s="57">
        <v>1805.2148619</v>
      </c>
      <c r="C9" s="57">
        <v>1822.8849108</v>
      </c>
      <c r="D9" s="16"/>
      <c r="E9" s="16"/>
      <c r="F9" s="16"/>
      <c r="G9" s="16"/>
      <c r="H9" s="16"/>
      <c r="I9" s="16"/>
    </row>
    <row r="10" spans="4:9" ht="15">
      <c r="D10" s="16"/>
      <c r="E10" s="16"/>
      <c r="F10" s="16"/>
      <c r="G10" s="16"/>
      <c r="H10" s="16"/>
      <c r="I10" s="16"/>
    </row>
    <row r="11" spans="4:9" ht="15">
      <c r="D11" s="16"/>
      <c r="E11" s="16"/>
      <c r="F11" s="16"/>
      <c r="G11" s="16"/>
      <c r="H11" s="16"/>
      <c r="I11" s="16"/>
    </row>
    <row r="12" spans="4:9" ht="15">
      <c r="D12" s="16"/>
      <c r="E12" s="16"/>
      <c r="F12" s="16"/>
      <c r="G12" s="16"/>
      <c r="H12" s="16"/>
      <c r="I12" s="16"/>
    </row>
    <row r="13" spans="4:9" ht="15">
      <c r="D13" s="16"/>
      <c r="E13" s="16"/>
      <c r="F13" s="16"/>
      <c r="G13" s="16"/>
      <c r="H13" s="16"/>
      <c r="I13" s="16"/>
    </row>
    <row r="14" spans="4:9" ht="15">
      <c r="D14" s="16"/>
      <c r="E14" s="16"/>
      <c r="F14" s="16"/>
      <c r="G14" s="16"/>
      <c r="H14" s="16"/>
      <c r="I14" s="16"/>
    </row>
    <row r="15" spans="4:9" ht="15">
      <c r="D15" s="16"/>
      <c r="E15" s="16"/>
      <c r="F15" s="16"/>
      <c r="G15" s="16"/>
      <c r="H15" s="16"/>
      <c r="I15" s="16"/>
    </row>
    <row r="16" spans="4:9" ht="15">
      <c r="D16" s="16"/>
      <c r="E16" s="16"/>
      <c r="F16" s="16"/>
      <c r="G16" s="16"/>
      <c r="H16" s="16"/>
      <c r="I16" s="16"/>
    </row>
    <row r="17" spans="4:9" ht="15">
      <c r="D17" s="16"/>
      <c r="E17" s="16"/>
      <c r="F17" s="16"/>
      <c r="G17" s="16"/>
      <c r="H17" s="16"/>
      <c r="I17" s="16"/>
    </row>
    <row r="18" spans="2:9" ht="15">
      <c r="B18" s="34"/>
      <c r="D18" s="16"/>
      <c r="E18" s="16"/>
      <c r="F18" s="16"/>
      <c r="G18" s="16"/>
      <c r="H18" s="16"/>
      <c r="I18" s="16"/>
    </row>
    <row r="19" spans="1:9" ht="15">
      <c r="A19" s="60"/>
      <c r="B19" s="59"/>
      <c r="D19" s="16"/>
      <c r="E19" s="16"/>
      <c r="F19" s="16"/>
      <c r="G19" s="16"/>
      <c r="H19" s="16"/>
      <c r="I19" s="16"/>
    </row>
    <row r="20" spans="1:9" ht="15">
      <c r="A20" s="60"/>
      <c r="B20" s="67"/>
      <c r="C20" s="67"/>
      <c r="D20" s="16"/>
      <c r="E20" s="16"/>
      <c r="F20" s="16"/>
      <c r="G20" s="16"/>
      <c r="H20" s="16"/>
      <c r="I20" s="16"/>
    </row>
    <row r="21" spans="1:9" ht="15">
      <c r="A21" s="60"/>
      <c r="B21" s="67"/>
      <c r="C21" s="67"/>
      <c r="D21" s="16"/>
      <c r="E21" s="16"/>
      <c r="F21" s="16"/>
      <c r="G21" s="16"/>
      <c r="H21" s="16"/>
      <c r="I21" s="16"/>
    </row>
    <row r="22" spans="1:9" ht="15">
      <c r="A22" s="60"/>
      <c r="B22" s="226"/>
      <c r="C22" s="226"/>
      <c r="D22" s="16"/>
      <c r="E22" s="16"/>
      <c r="F22" s="16"/>
      <c r="G22" s="16"/>
      <c r="H22" s="16"/>
      <c r="I22" s="16"/>
    </row>
    <row r="23" spans="2:9" ht="15">
      <c r="B23" s="53"/>
      <c r="C23" s="53"/>
      <c r="D23" s="16"/>
      <c r="E23" s="16"/>
      <c r="F23" s="16"/>
      <c r="G23" s="16"/>
      <c r="H23" s="16"/>
      <c r="I23" s="16"/>
    </row>
    <row r="24" spans="4:9" ht="15">
      <c r="D24" s="16"/>
      <c r="E24" s="16"/>
      <c r="F24" s="16"/>
      <c r="G24" s="16"/>
      <c r="H24" s="16"/>
      <c r="I24" s="16"/>
    </row>
    <row r="25" spans="4:9" ht="15">
      <c r="D25" s="16"/>
      <c r="E25" s="16"/>
      <c r="F25" s="16"/>
      <c r="G25" s="16"/>
      <c r="H25" s="16"/>
      <c r="I25" s="16"/>
    </row>
    <row r="26" spans="1:9" ht="15">
      <c r="A26" s="61"/>
      <c r="B26" s="53"/>
      <c r="C26" s="53"/>
      <c r="D26" s="16"/>
      <c r="E26" s="16"/>
      <c r="F26" s="16"/>
      <c r="G26" s="16"/>
      <c r="H26" s="16"/>
      <c r="I26" s="16"/>
    </row>
    <row r="27" spans="2:9" ht="15">
      <c r="B27" s="55"/>
      <c r="C27" s="55"/>
      <c r="D27" s="16"/>
      <c r="E27" s="16"/>
      <c r="F27" s="16"/>
      <c r="G27" s="16"/>
      <c r="H27" s="16"/>
      <c r="I27" s="16"/>
    </row>
    <row r="28" spans="2:9" ht="15">
      <c r="B28" s="55"/>
      <c r="C28" s="55"/>
      <c r="D28" s="16"/>
      <c r="E28" s="16"/>
      <c r="F28" s="16"/>
      <c r="G28" s="16"/>
      <c r="H28" s="16"/>
      <c r="I28" s="16"/>
    </row>
    <row r="29" spans="1:9" ht="15">
      <c r="A29" s="232"/>
      <c r="B29" s="55"/>
      <c r="C29" s="55"/>
      <c r="D29" s="16"/>
      <c r="E29" s="16"/>
      <c r="F29" s="16"/>
      <c r="G29" s="16"/>
      <c r="H29" s="16"/>
      <c r="I29" s="16"/>
    </row>
    <row r="30" spans="2:9" ht="15">
      <c r="B30" s="55"/>
      <c r="C30" s="55"/>
      <c r="D30" s="16"/>
      <c r="E30" s="16"/>
      <c r="F30" s="16"/>
      <c r="G30" s="16"/>
      <c r="H30" s="16"/>
      <c r="I30" s="16"/>
    </row>
    <row r="31" spans="2:9" ht="15">
      <c r="B31" s="55"/>
      <c r="C31" s="55"/>
      <c r="D31" s="16"/>
      <c r="E31" s="16"/>
      <c r="F31" s="16"/>
      <c r="G31" s="16"/>
      <c r="H31" s="16"/>
      <c r="I31" s="16"/>
    </row>
    <row r="32" spans="1:9" ht="15">
      <c r="A32" s="232"/>
      <c r="B32" s="55"/>
      <c r="C32" s="55"/>
      <c r="D32" s="16"/>
      <c r="E32" s="16"/>
      <c r="F32" s="16"/>
      <c r="G32" s="16"/>
      <c r="H32" s="16"/>
      <c r="I32" s="16"/>
    </row>
    <row r="33" spans="1:9" ht="15">
      <c r="A33" s="232"/>
      <c r="B33" s="55"/>
      <c r="C33" s="55"/>
      <c r="D33" s="16"/>
      <c r="E33" s="16"/>
      <c r="F33" s="16"/>
      <c r="G33" s="16"/>
      <c r="H33" s="16"/>
      <c r="I33" s="16"/>
    </row>
    <row r="34" spans="2:9" ht="15">
      <c r="B34" s="55"/>
      <c r="C34" s="55"/>
      <c r="D34" s="16"/>
      <c r="E34" s="16"/>
      <c r="F34" s="16"/>
      <c r="G34" s="16"/>
      <c r="H34" s="16"/>
      <c r="I34" s="16"/>
    </row>
    <row r="35" spans="2:9" ht="15">
      <c r="B35" s="55"/>
      <c r="C35" s="55"/>
      <c r="D35" s="16"/>
      <c r="E35" s="16"/>
      <c r="F35" s="16"/>
      <c r="G35" s="16"/>
      <c r="H35" s="16"/>
      <c r="I35" s="16"/>
    </row>
    <row r="36" spans="2:9" ht="15">
      <c r="B36" s="55"/>
      <c r="C36" s="55"/>
      <c r="D36" s="16"/>
      <c r="E36" s="16"/>
      <c r="F36" s="16"/>
      <c r="G36" s="16"/>
      <c r="H36" s="16"/>
      <c r="I36" s="16"/>
    </row>
    <row r="37" spans="2:9" ht="15">
      <c r="B37" s="55"/>
      <c r="C37" s="55"/>
      <c r="D37" s="16"/>
      <c r="E37" s="16"/>
      <c r="F37" s="16"/>
      <c r="G37" s="16"/>
      <c r="H37" s="16"/>
      <c r="I37" s="16"/>
    </row>
    <row r="38" spans="2:9" ht="15">
      <c r="B38" s="55"/>
      <c r="C38" s="55"/>
      <c r="D38" s="16"/>
      <c r="E38" s="16"/>
      <c r="F38" s="16"/>
      <c r="G38" s="16"/>
      <c r="H38" s="16"/>
      <c r="I38" s="16"/>
    </row>
    <row r="39" spans="2:9" ht="15">
      <c r="B39" s="55"/>
      <c r="C39" s="55"/>
      <c r="D39" s="16"/>
      <c r="E39" s="16"/>
      <c r="F39" s="16"/>
      <c r="G39" s="16"/>
      <c r="H39" s="16"/>
      <c r="I39" s="16"/>
    </row>
    <row r="40" spans="2:9" ht="15">
      <c r="B40" s="55"/>
      <c r="C40" s="55"/>
      <c r="D40" s="16"/>
      <c r="E40" s="16"/>
      <c r="F40" s="16"/>
      <c r="G40" s="16"/>
      <c r="H40" s="16"/>
      <c r="I40" s="16"/>
    </row>
    <row r="41" spans="2:9" ht="15">
      <c r="B41" s="55"/>
      <c r="C41" s="55"/>
      <c r="D41" s="16"/>
      <c r="E41" s="16"/>
      <c r="F41" s="16"/>
      <c r="G41" s="16"/>
      <c r="H41" s="16"/>
      <c r="I41" s="16"/>
    </row>
    <row r="42" spans="2:9" ht="15">
      <c r="B42" s="55"/>
      <c r="C42" s="55"/>
      <c r="D42" s="16"/>
      <c r="E42" s="16"/>
      <c r="F42" s="16"/>
      <c r="G42" s="16"/>
      <c r="H42" s="16"/>
      <c r="I42" s="16"/>
    </row>
    <row r="43" spans="2:4" ht="15">
      <c r="B43" s="55"/>
      <c r="C43" s="55"/>
      <c r="D43" s="64"/>
    </row>
    <row r="44" spans="2:4" ht="15">
      <c r="B44" s="55"/>
      <c r="C44" s="55"/>
      <c r="D44" s="64"/>
    </row>
    <row r="45" spans="2:4" ht="15">
      <c r="B45" s="77"/>
      <c r="C45" s="77"/>
      <c r="D45" s="64"/>
    </row>
    <row r="46" spans="2:4" ht="15">
      <c r="B46" s="77"/>
      <c r="C46" s="77"/>
      <c r="D46" s="64"/>
    </row>
    <row r="47" spans="2:4" ht="15">
      <c r="B47" s="77"/>
      <c r="C47" s="77"/>
      <c r="D47" s="64"/>
    </row>
    <row r="48" spans="2:4" ht="15">
      <c r="B48" s="77"/>
      <c r="C48" s="77"/>
      <c r="D48" s="64"/>
    </row>
    <row r="49" spans="2:4" ht="15">
      <c r="B49" s="77"/>
      <c r="C49" s="77"/>
      <c r="D49" s="64"/>
    </row>
    <row r="50" spans="2:4" ht="15">
      <c r="B50" s="77"/>
      <c r="C50" s="77"/>
      <c r="D50" s="64"/>
    </row>
    <row r="51" spans="2:4" ht="15">
      <c r="B51" s="77"/>
      <c r="C51" s="77"/>
      <c r="D51" s="64"/>
    </row>
    <row r="52" spans="2:3" ht="15">
      <c r="B52" s="77"/>
      <c r="C52" s="77"/>
    </row>
    <row r="53" spans="2:3" ht="15">
      <c r="B53" s="77"/>
      <c r="C53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230" customWidth="1"/>
    <col min="2" max="3" width="11.625" style="57" customWidth="1"/>
    <col min="4" max="6" width="8.875" style="52" customWidth="1"/>
    <col min="7" max="16384" width="9.125" style="16" customWidth="1"/>
  </cols>
  <sheetData>
    <row r="1" ht="15">
      <c r="A1" s="230" t="s">
        <v>521</v>
      </c>
    </row>
    <row r="2" ht="15">
      <c r="A2" s="230" t="s">
        <v>522</v>
      </c>
    </row>
    <row r="5" spans="2:6" ht="15">
      <c r="B5" s="53" t="s">
        <v>38</v>
      </c>
      <c r="C5" s="53" t="s">
        <v>518</v>
      </c>
      <c r="D5" s="16"/>
      <c r="E5" s="16"/>
      <c r="F5" s="16"/>
    </row>
    <row r="6" spans="1:6" ht="15">
      <c r="A6" s="230" t="s">
        <v>519</v>
      </c>
      <c r="B6" s="57">
        <v>5891.9396874</v>
      </c>
      <c r="C6" s="57">
        <v>6745.9050419</v>
      </c>
      <c r="D6" s="16"/>
      <c r="E6" s="16"/>
      <c r="F6" s="16"/>
    </row>
    <row r="7" spans="1:6" ht="15">
      <c r="A7" s="230" t="s">
        <v>266</v>
      </c>
      <c r="B7" s="57">
        <v>6107.5104138</v>
      </c>
      <c r="C7" s="57">
        <v>6846.6096546</v>
      </c>
      <c r="D7" s="16"/>
      <c r="E7" s="16"/>
      <c r="F7" s="16"/>
    </row>
    <row r="8" spans="1:6" ht="15">
      <c r="A8" s="230" t="s">
        <v>520</v>
      </c>
      <c r="B8" s="57">
        <v>3481.905957</v>
      </c>
      <c r="C8" s="57">
        <v>4740.0499596</v>
      </c>
      <c r="D8" s="16"/>
      <c r="E8" s="16"/>
      <c r="F8" s="16"/>
    </row>
    <row r="9" spans="1:6" ht="15">
      <c r="A9" s="230" t="s">
        <v>267</v>
      </c>
      <c r="B9" s="57">
        <v>6049.8604812</v>
      </c>
      <c r="C9" s="57">
        <v>7096.2120964</v>
      </c>
      <c r="D9" s="16"/>
      <c r="E9" s="16"/>
      <c r="F9" s="16"/>
    </row>
    <row r="10" spans="4:6" ht="15">
      <c r="D10" s="16"/>
      <c r="E10" s="16"/>
      <c r="F10" s="16"/>
    </row>
    <row r="11" spans="4:6" ht="15">
      <c r="D11" s="16"/>
      <c r="E11" s="16"/>
      <c r="F11" s="16"/>
    </row>
    <row r="12" spans="4:6" ht="15">
      <c r="D12" s="16"/>
      <c r="E12" s="16"/>
      <c r="F12" s="16"/>
    </row>
    <row r="13" spans="4:6" ht="15">
      <c r="D13" s="16"/>
      <c r="E13" s="16"/>
      <c r="F13" s="16"/>
    </row>
    <row r="14" spans="4:6" ht="15">
      <c r="D14" s="16"/>
      <c r="E14" s="16"/>
      <c r="F14" s="16"/>
    </row>
    <row r="15" spans="2:6" ht="15">
      <c r="B15" s="34"/>
      <c r="D15" s="16"/>
      <c r="E15" s="16"/>
      <c r="F15" s="16"/>
    </row>
    <row r="16" spans="1:6" ht="15">
      <c r="A16" s="60"/>
      <c r="B16" s="59"/>
      <c r="D16" s="16"/>
      <c r="E16" s="16"/>
      <c r="F16" s="16"/>
    </row>
    <row r="17" spans="1:6" ht="15">
      <c r="A17" s="60"/>
      <c r="B17" s="67"/>
      <c r="C17" s="67"/>
      <c r="D17" s="16"/>
      <c r="E17" s="16"/>
      <c r="F17" s="16"/>
    </row>
    <row r="18" spans="1:6" ht="15">
      <c r="A18" s="60"/>
      <c r="B18" s="67"/>
      <c r="C18" s="67"/>
      <c r="D18" s="16"/>
      <c r="E18" s="16"/>
      <c r="F18" s="16"/>
    </row>
    <row r="19" spans="1:6" ht="15">
      <c r="A19" s="60"/>
      <c r="B19" s="226"/>
      <c r="C19" s="226"/>
      <c r="D19" s="16"/>
      <c r="E19" s="16"/>
      <c r="F19" s="16"/>
    </row>
    <row r="20" spans="2:6" ht="15">
      <c r="B20" s="53"/>
      <c r="C20" s="53"/>
      <c r="D20" s="16"/>
      <c r="E20" s="16"/>
      <c r="F20" s="16"/>
    </row>
    <row r="21" spans="4:6" ht="15">
      <c r="D21" s="16"/>
      <c r="E21" s="16"/>
      <c r="F21" s="16"/>
    </row>
    <row r="22" spans="4:6" ht="15">
      <c r="D22" s="16"/>
      <c r="E22" s="16"/>
      <c r="F22" s="16"/>
    </row>
    <row r="23" spans="1:6" ht="15">
      <c r="A23" s="61"/>
      <c r="B23" s="53"/>
      <c r="C23" s="53"/>
      <c r="D23" s="16"/>
      <c r="E23" s="16"/>
      <c r="F23" s="16"/>
    </row>
    <row r="24" spans="2:6" ht="15">
      <c r="B24" s="55"/>
      <c r="C24" s="55"/>
      <c r="D24" s="16"/>
      <c r="E24" s="16"/>
      <c r="F24" s="16"/>
    </row>
    <row r="25" spans="2:6" ht="15">
      <c r="B25" s="55"/>
      <c r="C25" s="55"/>
      <c r="D25" s="16"/>
      <c r="E25" s="16"/>
      <c r="F25" s="16"/>
    </row>
    <row r="26" spans="1:6" ht="15">
      <c r="A26" s="232"/>
      <c r="B26" s="55"/>
      <c r="C26" s="55"/>
      <c r="D26" s="16"/>
      <c r="E26" s="16"/>
      <c r="F26" s="16"/>
    </row>
    <row r="27" spans="2:6" ht="15">
      <c r="B27" s="55"/>
      <c r="C27" s="55"/>
      <c r="D27" s="16"/>
      <c r="E27" s="16"/>
      <c r="F27" s="16"/>
    </row>
    <row r="28" spans="2:6" ht="15">
      <c r="B28" s="55"/>
      <c r="C28" s="55"/>
      <c r="D28" s="16"/>
      <c r="E28" s="16"/>
      <c r="F28" s="16"/>
    </row>
    <row r="29" spans="1:6" ht="15">
      <c r="A29" s="232"/>
      <c r="B29" s="55"/>
      <c r="C29" s="55"/>
      <c r="D29" s="16"/>
      <c r="E29" s="16"/>
      <c r="F29" s="16"/>
    </row>
    <row r="30" spans="1:6" ht="15">
      <c r="A30" s="232"/>
      <c r="B30" s="55"/>
      <c r="C30" s="55"/>
      <c r="D30" s="16"/>
      <c r="E30" s="16"/>
      <c r="F30" s="16"/>
    </row>
    <row r="31" spans="2:6" ht="15">
      <c r="B31" s="55"/>
      <c r="C31" s="55"/>
      <c r="D31" s="16"/>
      <c r="E31" s="16"/>
      <c r="F31" s="16"/>
    </row>
    <row r="32" spans="2:6" ht="15">
      <c r="B32" s="55"/>
      <c r="C32" s="55"/>
      <c r="D32" s="16"/>
      <c r="E32" s="16"/>
      <c r="F32" s="16"/>
    </row>
    <row r="33" spans="2:6" ht="15">
      <c r="B33" s="55"/>
      <c r="C33" s="55"/>
      <c r="D33" s="16"/>
      <c r="E33" s="16"/>
      <c r="F33" s="16"/>
    </row>
    <row r="34" spans="2:6" ht="15">
      <c r="B34" s="55"/>
      <c r="C34" s="55"/>
      <c r="D34" s="16"/>
      <c r="E34" s="16"/>
      <c r="F34" s="16"/>
    </row>
    <row r="35" spans="2:6" ht="15">
      <c r="B35" s="55"/>
      <c r="C35" s="55"/>
      <c r="D35" s="16"/>
      <c r="E35" s="16"/>
      <c r="F35" s="16"/>
    </row>
    <row r="36" spans="2:6" ht="15">
      <c r="B36" s="55"/>
      <c r="C36" s="55"/>
      <c r="D36" s="16"/>
      <c r="E36" s="16"/>
      <c r="F36" s="16"/>
    </row>
    <row r="37" spans="2:6" ht="15">
      <c r="B37" s="55"/>
      <c r="C37" s="55"/>
      <c r="D37" s="16"/>
      <c r="E37" s="16"/>
      <c r="F37" s="16"/>
    </row>
    <row r="38" spans="2:6" ht="15">
      <c r="B38" s="55"/>
      <c r="C38" s="55"/>
      <c r="D38" s="16"/>
      <c r="E38" s="16"/>
      <c r="F38" s="16"/>
    </row>
    <row r="39" spans="2:6" ht="15">
      <c r="B39" s="55"/>
      <c r="C39" s="55"/>
      <c r="D39" s="16"/>
      <c r="E39" s="16"/>
      <c r="F39" s="16"/>
    </row>
    <row r="40" spans="2:3" ht="15">
      <c r="B40" s="55"/>
      <c r="C40" s="55"/>
    </row>
    <row r="41" spans="2:3" ht="15">
      <c r="B41" s="55"/>
      <c r="C41" s="55"/>
    </row>
    <row r="42" spans="2:3" ht="15">
      <c r="B42" s="77"/>
      <c r="C42" s="77"/>
    </row>
    <row r="43" spans="2:3" ht="15">
      <c r="B43" s="77"/>
      <c r="C43" s="77"/>
    </row>
    <row r="44" spans="2:3" ht="15">
      <c r="B44" s="77"/>
      <c r="C44" s="77"/>
    </row>
    <row r="45" spans="2:3" ht="15">
      <c r="B45" s="77"/>
      <c r="C45" s="77"/>
    </row>
    <row r="46" spans="2:3" ht="15">
      <c r="B46" s="77"/>
      <c r="C46" s="77"/>
    </row>
    <row r="47" spans="2:3" ht="15">
      <c r="B47" s="77"/>
      <c r="C47" s="77"/>
    </row>
    <row r="48" spans="2:3" ht="15">
      <c r="B48" s="77"/>
      <c r="C48" s="77"/>
    </row>
    <row r="49" spans="2:3" ht="15">
      <c r="B49" s="77"/>
      <c r="C49" s="77"/>
    </row>
    <row r="50" spans="2:3" ht="15">
      <c r="B50" s="77"/>
      <c r="C50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230" customWidth="1"/>
    <col min="2" max="3" width="11.625" style="57" customWidth="1"/>
    <col min="4" max="5" width="8.875" style="52" customWidth="1"/>
    <col min="6" max="16384" width="9.125" style="16" customWidth="1"/>
  </cols>
  <sheetData>
    <row r="1" ht="15">
      <c r="A1" s="230" t="s">
        <v>523</v>
      </c>
    </row>
    <row r="2" ht="15">
      <c r="A2" s="230" t="s">
        <v>524</v>
      </c>
    </row>
    <row r="5" spans="2:5" ht="15">
      <c r="B5" s="53" t="s">
        <v>38</v>
      </c>
      <c r="C5" s="53" t="s">
        <v>518</v>
      </c>
      <c r="D5" s="16"/>
      <c r="E5" s="16"/>
    </row>
    <row r="6" spans="1:5" ht="15">
      <c r="A6" s="230" t="s">
        <v>519</v>
      </c>
      <c r="B6" s="57">
        <v>1059.1221729</v>
      </c>
      <c r="C6" s="57">
        <v>1845.5109384</v>
      </c>
      <c r="D6" s="16"/>
      <c r="E6" s="16"/>
    </row>
    <row r="7" spans="1:5" ht="15">
      <c r="A7" s="230" t="s">
        <v>266</v>
      </c>
      <c r="B7" s="57">
        <v>1152.6540116</v>
      </c>
      <c r="C7" s="57">
        <v>1934.8597347</v>
      </c>
      <c r="D7" s="16"/>
      <c r="E7" s="16"/>
    </row>
    <row r="8" spans="1:5" ht="15">
      <c r="A8" s="230" t="s">
        <v>520</v>
      </c>
      <c r="B8" s="57">
        <v>27.17594997</v>
      </c>
      <c r="C8" s="57">
        <v>44.181519657</v>
      </c>
      <c r="D8" s="16"/>
      <c r="E8" s="16"/>
    </row>
    <row r="9" spans="1:5" ht="15">
      <c r="A9" s="230" t="s">
        <v>267</v>
      </c>
      <c r="B9" s="57">
        <v>1331.9868806</v>
      </c>
      <c r="C9" s="57">
        <v>2174.4240986</v>
      </c>
      <c r="D9" s="16"/>
      <c r="E9" s="16"/>
    </row>
    <row r="10" spans="4:5" ht="15">
      <c r="D10" s="16"/>
      <c r="E10" s="16"/>
    </row>
    <row r="11" spans="4:5" ht="15">
      <c r="D11" s="16"/>
      <c r="E11" s="16"/>
    </row>
    <row r="12" spans="4:5" ht="15">
      <c r="D12" s="16"/>
      <c r="E12" s="16"/>
    </row>
    <row r="13" spans="4:5" ht="15">
      <c r="D13" s="16"/>
      <c r="E13" s="16"/>
    </row>
    <row r="14" spans="4:5" ht="15">
      <c r="D14" s="16"/>
      <c r="E14" s="16"/>
    </row>
    <row r="15" spans="4:5" ht="15">
      <c r="D15" s="16"/>
      <c r="E15" s="16"/>
    </row>
    <row r="16" spans="4:5" ht="15">
      <c r="D16" s="16"/>
      <c r="E16" s="16"/>
    </row>
    <row r="17" spans="4:5" ht="15">
      <c r="D17" s="16"/>
      <c r="E17" s="16"/>
    </row>
    <row r="18" spans="2:5" ht="15">
      <c r="B18" s="34"/>
      <c r="D18" s="16"/>
      <c r="E18" s="16"/>
    </row>
    <row r="19" spans="1:5" ht="15">
      <c r="A19" s="60"/>
      <c r="B19" s="59"/>
      <c r="D19" s="16"/>
      <c r="E19" s="16"/>
    </row>
    <row r="20" spans="1:5" ht="15">
      <c r="A20" s="60"/>
      <c r="B20" s="67"/>
      <c r="C20" s="67"/>
      <c r="D20" s="16"/>
      <c r="E20" s="16"/>
    </row>
    <row r="21" spans="1:5" ht="15">
      <c r="A21" s="60"/>
      <c r="B21" s="67"/>
      <c r="C21" s="67"/>
      <c r="D21" s="16"/>
      <c r="E21" s="16"/>
    </row>
    <row r="22" spans="1:5" ht="15">
      <c r="A22" s="60"/>
      <c r="B22" s="226"/>
      <c r="C22" s="226"/>
      <c r="D22" s="16"/>
      <c r="E22" s="16"/>
    </row>
    <row r="23" spans="2:5" ht="15">
      <c r="B23" s="53"/>
      <c r="C23" s="53"/>
      <c r="D23" s="16"/>
      <c r="E23" s="16"/>
    </row>
    <row r="24" spans="4:5" ht="15">
      <c r="D24" s="16"/>
      <c r="E24" s="16"/>
    </row>
    <row r="25" spans="4:5" ht="15">
      <c r="D25" s="16"/>
      <c r="E25" s="16"/>
    </row>
    <row r="26" spans="1:5" ht="15">
      <c r="A26" s="61"/>
      <c r="B26" s="53"/>
      <c r="C26" s="53"/>
      <c r="D26" s="16"/>
      <c r="E26" s="16"/>
    </row>
    <row r="27" spans="2:5" ht="15">
      <c r="B27" s="55"/>
      <c r="C27" s="55"/>
      <c r="D27" s="16"/>
      <c r="E27" s="16"/>
    </row>
    <row r="28" spans="2:5" ht="15">
      <c r="B28" s="55"/>
      <c r="C28" s="55"/>
      <c r="D28" s="16"/>
      <c r="E28" s="16"/>
    </row>
    <row r="29" spans="1:5" ht="15">
      <c r="A29" s="232"/>
      <c r="B29" s="55"/>
      <c r="C29" s="55"/>
      <c r="D29" s="16"/>
      <c r="E29" s="16"/>
    </row>
    <row r="30" spans="2:5" ht="15">
      <c r="B30" s="55"/>
      <c r="C30" s="55"/>
      <c r="D30" s="16"/>
      <c r="E30" s="16"/>
    </row>
    <row r="31" spans="2:5" ht="15">
      <c r="B31" s="55"/>
      <c r="C31" s="55"/>
      <c r="D31" s="16"/>
      <c r="E31" s="16"/>
    </row>
    <row r="32" spans="1:5" ht="15">
      <c r="A32" s="232"/>
      <c r="B32" s="55"/>
      <c r="C32" s="55"/>
      <c r="D32" s="16"/>
      <c r="E32" s="16"/>
    </row>
    <row r="33" spans="1:5" ht="15">
      <c r="A33" s="232"/>
      <c r="B33" s="55"/>
      <c r="C33" s="55"/>
      <c r="D33" s="16"/>
      <c r="E33" s="16"/>
    </row>
    <row r="34" spans="2:5" ht="15">
      <c r="B34" s="55"/>
      <c r="C34" s="55"/>
      <c r="D34" s="16"/>
      <c r="E34" s="16"/>
    </row>
    <row r="35" spans="2:5" ht="15">
      <c r="B35" s="55"/>
      <c r="C35" s="55"/>
      <c r="D35" s="16"/>
      <c r="E35" s="16"/>
    </row>
    <row r="36" spans="2:5" ht="15">
      <c r="B36" s="55"/>
      <c r="C36" s="55"/>
      <c r="D36" s="16"/>
      <c r="E36" s="16"/>
    </row>
    <row r="37" spans="2:5" ht="15">
      <c r="B37" s="55"/>
      <c r="C37" s="55"/>
      <c r="D37" s="16"/>
      <c r="E37" s="16"/>
    </row>
    <row r="38" spans="2:5" ht="15">
      <c r="B38" s="55"/>
      <c r="C38" s="55"/>
      <c r="D38" s="16"/>
      <c r="E38" s="16"/>
    </row>
    <row r="39" spans="2:5" ht="15">
      <c r="B39" s="55"/>
      <c r="C39" s="55"/>
      <c r="D39" s="16"/>
      <c r="E39" s="16"/>
    </row>
    <row r="40" spans="2:5" ht="15">
      <c r="B40" s="55"/>
      <c r="C40" s="55"/>
      <c r="D40" s="16"/>
      <c r="E40" s="16"/>
    </row>
    <row r="41" spans="2:5" ht="15">
      <c r="B41" s="55"/>
      <c r="C41" s="55"/>
      <c r="D41" s="16"/>
      <c r="E41" s="16"/>
    </row>
    <row r="42" spans="2:5" ht="15">
      <c r="B42" s="55"/>
      <c r="C42" s="55"/>
      <c r="D42" s="16"/>
      <c r="E42" s="16"/>
    </row>
    <row r="43" spans="2:3" ht="15">
      <c r="B43" s="55"/>
      <c r="C43" s="55"/>
    </row>
    <row r="44" spans="2:3" ht="15">
      <c r="B44" s="55"/>
      <c r="C44" s="55"/>
    </row>
    <row r="45" spans="2:3" ht="15">
      <c r="B45" s="77"/>
      <c r="C45" s="77"/>
    </row>
    <row r="46" spans="2:3" ht="15">
      <c r="B46" s="77"/>
      <c r="C46" s="77"/>
    </row>
    <row r="47" spans="2:3" ht="15">
      <c r="B47" s="77"/>
      <c r="C47" s="77"/>
    </row>
    <row r="48" spans="2:3" ht="15">
      <c r="B48" s="77"/>
      <c r="C48" s="77"/>
    </row>
    <row r="49" spans="2:3" ht="15">
      <c r="B49" s="77"/>
      <c r="C49" s="77"/>
    </row>
    <row r="50" spans="2:3" ht="15">
      <c r="B50" s="77"/>
      <c r="C50" s="77"/>
    </row>
    <row r="51" spans="2:3" ht="15">
      <c r="B51" s="77"/>
      <c r="C51" s="77"/>
    </row>
    <row r="52" spans="2:3" ht="15">
      <c r="B52" s="77"/>
      <c r="C52" s="77"/>
    </row>
    <row r="53" spans="2:3" ht="15">
      <c r="B53" s="77"/>
      <c r="C53" s="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230" customWidth="1"/>
    <col min="2" max="2" width="19.25390625" style="174" customWidth="1"/>
    <col min="3" max="3" width="23.375" style="231" customWidth="1"/>
    <col min="4" max="4" width="17.25390625" style="229" customWidth="1"/>
    <col min="5" max="5" width="12.00390625" style="229" customWidth="1"/>
    <col min="6" max="7" width="8.875" style="52" customWidth="1"/>
    <col min="8" max="16384" width="9.125" style="16" customWidth="1"/>
  </cols>
  <sheetData>
    <row r="1" ht="15">
      <c r="A1" s="230" t="s">
        <v>525</v>
      </c>
    </row>
    <row r="2" ht="15">
      <c r="A2" s="230" t="s">
        <v>572</v>
      </c>
    </row>
    <row r="4" spans="2:3" ht="15">
      <c r="B4" s="229"/>
      <c r="C4" s="230"/>
    </row>
    <row r="5" spans="1:5" s="230" customFormat="1" ht="15">
      <c r="A5" s="262" t="s">
        <v>355</v>
      </c>
      <c r="B5" s="262"/>
      <c r="C5" s="231" t="s">
        <v>526</v>
      </c>
      <c r="D5" s="231"/>
      <c r="E5" s="231"/>
    </row>
    <row r="6" spans="1:7" ht="15">
      <c r="A6" s="230" t="s">
        <v>322</v>
      </c>
      <c r="B6" s="174" t="s">
        <v>527</v>
      </c>
      <c r="C6" s="231" t="s">
        <v>322</v>
      </c>
      <c r="D6" s="229" t="s">
        <v>527</v>
      </c>
      <c r="E6" s="229" t="s">
        <v>358</v>
      </c>
      <c r="F6" s="16"/>
      <c r="G6" s="16"/>
    </row>
    <row r="7" spans="1:7" ht="15">
      <c r="A7" s="230" t="s">
        <v>528</v>
      </c>
      <c r="B7" s="174">
        <v>25663315</v>
      </c>
      <c r="C7" s="231" t="s">
        <v>529</v>
      </c>
      <c r="D7" s="174">
        <v>18166544</v>
      </c>
      <c r="E7" s="175">
        <v>259937291.7</v>
      </c>
      <c r="F7" s="16"/>
      <c r="G7" s="16"/>
    </row>
    <row r="8" spans="1:7" ht="15">
      <c r="A8" s="230" t="s">
        <v>530</v>
      </c>
      <c r="B8" s="174">
        <v>22046311</v>
      </c>
      <c r="C8" s="231" t="s">
        <v>531</v>
      </c>
      <c r="D8" s="174">
        <v>12917238</v>
      </c>
      <c r="E8" s="175">
        <v>227739179.77</v>
      </c>
      <c r="F8" s="16"/>
      <c r="G8" s="16"/>
    </row>
    <row r="9" spans="1:7" ht="15">
      <c r="A9" s="25" t="s">
        <v>532</v>
      </c>
      <c r="B9" s="174">
        <v>20111872</v>
      </c>
      <c r="C9" s="231" t="s">
        <v>530</v>
      </c>
      <c r="D9" s="174">
        <v>22046311</v>
      </c>
      <c r="E9" s="175">
        <v>72401077.99</v>
      </c>
      <c r="F9" s="16"/>
      <c r="G9" s="16"/>
    </row>
    <row r="10" spans="1:7" ht="15">
      <c r="A10" s="230" t="s">
        <v>529</v>
      </c>
      <c r="B10" s="174">
        <v>18166544</v>
      </c>
      <c r="C10" s="231" t="s">
        <v>533</v>
      </c>
      <c r="D10" s="174">
        <v>13555312</v>
      </c>
      <c r="E10" s="175">
        <v>50883011.25</v>
      </c>
      <c r="F10" s="16"/>
      <c r="G10" s="16"/>
    </row>
    <row r="11" spans="1:7" ht="15">
      <c r="A11" s="230" t="s">
        <v>534</v>
      </c>
      <c r="B11" s="174">
        <v>14610979</v>
      </c>
      <c r="C11" s="227" t="s">
        <v>535</v>
      </c>
      <c r="D11" s="174">
        <v>3051539</v>
      </c>
      <c r="E11" s="175">
        <v>49570220.33</v>
      </c>
      <c r="F11" s="16"/>
      <c r="G11" s="16"/>
    </row>
    <row r="12" spans="1:7" ht="15">
      <c r="A12" s="230" t="s">
        <v>533</v>
      </c>
      <c r="B12" s="174">
        <v>13555312</v>
      </c>
      <c r="C12" s="231" t="s">
        <v>536</v>
      </c>
      <c r="D12" s="174">
        <v>10440202</v>
      </c>
      <c r="E12" s="175">
        <v>39218355</v>
      </c>
      <c r="F12" s="16"/>
      <c r="G12" s="16"/>
    </row>
    <row r="13" spans="1:7" ht="15">
      <c r="A13" s="230" t="s">
        <v>537</v>
      </c>
      <c r="B13" s="174">
        <v>13364770</v>
      </c>
      <c r="C13" s="231" t="s">
        <v>538</v>
      </c>
      <c r="D13" s="174">
        <v>873053</v>
      </c>
      <c r="E13" s="175">
        <v>35882030.33</v>
      </c>
      <c r="F13" s="16"/>
      <c r="G13" s="16"/>
    </row>
    <row r="14" spans="1:7" ht="15">
      <c r="A14" s="230" t="s">
        <v>539</v>
      </c>
      <c r="B14" s="174">
        <v>12998841</v>
      </c>
      <c r="C14" s="231" t="s">
        <v>540</v>
      </c>
      <c r="D14" s="174">
        <v>11130735</v>
      </c>
      <c r="E14" s="175">
        <v>32110986.92</v>
      </c>
      <c r="F14" s="16"/>
      <c r="G14" s="16"/>
    </row>
    <row r="15" spans="1:7" ht="15">
      <c r="A15" s="230" t="s">
        <v>541</v>
      </c>
      <c r="B15" s="174">
        <v>12974752</v>
      </c>
      <c r="C15" s="231" t="s">
        <v>542</v>
      </c>
      <c r="D15" s="174">
        <v>5813896</v>
      </c>
      <c r="E15" s="175">
        <v>28444469.53</v>
      </c>
      <c r="F15" s="16"/>
      <c r="G15" s="16"/>
    </row>
    <row r="16" spans="1:7" ht="15">
      <c r="A16" s="230" t="s">
        <v>531</v>
      </c>
      <c r="B16" s="174">
        <v>12917238</v>
      </c>
      <c r="C16" s="231" t="s">
        <v>543</v>
      </c>
      <c r="D16" s="174">
        <v>1565003</v>
      </c>
      <c r="E16" s="175">
        <v>24380443.91</v>
      </c>
      <c r="F16" s="16"/>
      <c r="G16" s="16"/>
    </row>
    <row r="17" spans="1:7" ht="15">
      <c r="A17" s="230" t="s">
        <v>544</v>
      </c>
      <c r="B17" s="174">
        <v>11608757</v>
      </c>
      <c r="C17" s="231" t="s">
        <v>545</v>
      </c>
      <c r="D17" s="174">
        <v>1527613</v>
      </c>
      <c r="E17" s="175">
        <v>23518229.15</v>
      </c>
      <c r="F17" s="16"/>
      <c r="G17" s="16"/>
    </row>
    <row r="18" spans="1:7" ht="15">
      <c r="A18" s="230" t="s">
        <v>540</v>
      </c>
      <c r="B18" s="174">
        <v>11130735</v>
      </c>
      <c r="C18" s="231" t="s">
        <v>546</v>
      </c>
      <c r="D18" s="174">
        <v>7215758</v>
      </c>
      <c r="E18" s="175">
        <v>22786850.39</v>
      </c>
      <c r="F18" s="16"/>
      <c r="G18" s="16"/>
    </row>
    <row r="19" spans="1:7" ht="15">
      <c r="A19" s="230" t="s">
        <v>547</v>
      </c>
      <c r="B19" s="174">
        <v>10798684</v>
      </c>
      <c r="C19" s="231" t="s">
        <v>548</v>
      </c>
      <c r="D19" s="174">
        <v>3851157</v>
      </c>
      <c r="E19" s="175">
        <v>19372437.01</v>
      </c>
      <c r="F19" s="16"/>
      <c r="G19" s="16"/>
    </row>
    <row r="20" spans="1:7" ht="15">
      <c r="A20" s="230" t="s">
        <v>536</v>
      </c>
      <c r="B20" s="174">
        <v>10440202</v>
      </c>
      <c r="C20" s="231" t="s">
        <v>549</v>
      </c>
      <c r="D20" s="174">
        <v>236310</v>
      </c>
      <c r="E20" s="175">
        <v>19220831.51</v>
      </c>
      <c r="F20" s="16"/>
      <c r="G20" s="16"/>
    </row>
    <row r="21" spans="1:7" ht="15">
      <c r="A21" s="230" t="s">
        <v>550</v>
      </c>
      <c r="B21" s="174">
        <v>9285287</v>
      </c>
      <c r="C21" s="231" t="s">
        <v>551</v>
      </c>
      <c r="D21" s="174">
        <v>8652391</v>
      </c>
      <c r="E21" s="175">
        <v>15412683.51</v>
      </c>
      <c r="F21" s="16"/>
      <c r="G21" s="16"/>
    </row>
    <row r="22" spans="1:7" ht="15">
      <c r="A22" s="230" t="s">
        <v>552</v>
      </c>
      <c r="B22" s="174">
        <v>9245683</v>
      </c>
      <c r="C22" s="231" t="s">
        <v>553</v>
      </c>
      <c r="D22" s="174">
        <v>3026120</v>
      </c>
      <c r="E22" s="175">
        <v>14762220.36</v>
      </c>
      <c r="F22" s="16"/>
      <c r="G22" s="16"/>
    </row>
    <row r="23" spans="1:7" ht="15">
      <c r="A23" s="230" t="s">
        <v>554</v>
      </c>
      <c r="B23" s="174">
        <v>9043691</v>
      </c>
      <c r="C23" s="231" t="s">
        <v>555</v>
      </c>
      <c r="D23" s="174">
        <v>1013798</v>
      </c>
      <c r="E23" s="175">
        <v>14325837.89</v>
      </c>
      <c r="F23" s="16"/>
      <c r="G23" s="16"/>
    </row>
    <row r="24" spans="1:7" ht="15">
      <c r="A24" s="230" t="s">
        <v>551</v>
      </c>
      <c r="B24" s="174">
        <v>8652391</v>
      </c>
      <c r="C24" s="231" t="s">
        <v>539</v>
      </c>
      <c r="D24" s="174">
        <v>12998841</v>
      </c>
      <c r="E24" s="175">
        <v>13502872.35</v>
      </c>
      <c r="F24" s="16"/>
      <c r="G24" s="16"/>
    </row>
    <row r="25" spans="1:7" ht="15">
      <c r="A25" s="230" t="s">
        <v>556</v>
      </c>
      <c r="B25" s="174">
        <v>7783768</v>
      </c>
      <c r="C25" s="231" t="s">
        <v>557</v>
      </c>
      <c r="D25" s="174">
        <v>5404893</v>
      </c>
      <c r="E25" s="175">
        <v>12619827.24</v>
      </c>
      <c r="F25" s="16"/>
      <c r="G25" s="16"/>
    </row>
    <row r="26" spans="1:7" ht="15">
      <c r="A26" s="230" t="s">
        <v>558</v>
      </c>
      <c r="B26" s="174">
        <v>7328747</v>
      </c>
      <c r="C26" s="231" t="s">
        <v>559</v>
      </c>
      <c r="D26" s="174">
        <v>399146</v>
      </c>
      <c r="E26" s="175">
        <v>12129764.77</v>
      </c>
      <c r="F26" s="16"/>
      <c r="G26" s="16"/>
    </row>
    <row r="27" spans="1:7" ht="15">
      <c r="A27" s="230" t="s">
        <v>546</v>
      </c>
      <c r="B27" s="174">
        <v>7215758</v>
      </c>
      <c r="C27" s="231" t="s">
        <v>547</v>
      </c>
      <c r="D27" s="174">
        <v>10798684</v>
      </c>
      <c r="E27" s="175">
        <v>11535907.33</v>
      </c>
      <c r="F27" s="16"/>
      <c r="G27" s="16"/>
    </row>
    <row r="28" spans="1:7" ht="15">
      <c r="A28" s="230" t="s">
        <v>560</v>
      </c>
      <c r="B28" s="174">
        <v>6156904</v>
      </c>
      <c r="C28" s="231" t="s">
        <v>561</v>
      </c>
      <c r="D28" s="174">
        <v>1568344</v>
      </c>
      <c r="E28" s="175">
        <v>11069756.98</v>
      </c>
      <c r="F28" s="16"/>
      <c r="G28" s="16"/>
    </row>
    <row r="29" spans="1:7" ht="15">
      <c r="A29" s="230" t="s">
        <v>562</v>
      </c>
      <c r="B29" s="174">
        <v>5878508</v>
      </c>
      <c r="C29" s="231" t="s">
        <v>532</v>
      </c>
      <c r="D29" s="174">
        <v>20111872</v>
      </c>
      <c r="E29" s="175">
        <v>10636509.36</v>
      </c>
      <c r="F29" s="16"/>
      <c r="G29" s="16"/>
    </row>
    <row r="30" spans="1:7" ht="15">
      <c r="A30" s="230" t="s">
        <v>563</v>
      </c>
      <c r="B30" s="174">
        <v>5813896</v>
      </c>
      <c r="C30" s="231" t="s">
        <v>564</v>
      </c>
      <c r="D30" s="174">
        <v>25663315</v>
      </c>
      <c r="E30" s="175">
        <v>10578991.88</v>
      </c>
      <c r="F30" s="16"/>
      <c r="G30" s="16"/>
    </row>
    <row r="31" spans="1:7" ht="15">
      <c r="A31" s="230" t="s">
        <v>565</v>
      </c>
      <c r="B31" s="174">
        <v>5737338</v>
      </c>
      <c r="C31" s="231" t="s">
        <v>566</v>
      </c>
      <c r="D31" s="174">
        <v>917007</v>
      </c>
      <c r="E31" s="175">
        <v>8926997.03</v>
      </c>
      <c r="F31" s="16"/>
      <c r="G31" s="16"/>
    </row>
    <row r="32" spans="3:7" ht="15">
      <c r="C32" s="227"/>
      <c r="D32" s="106"/>
      <c r="E32" s="106"/>
      <c r="F32" s="16"/>
      <c r="G32" s="16"/>
    </row>
    <row r="33" spans="2:7" ht="15">
      <c r="B33" s="106"/>
      <c r="D33" s="106"/>
      <c r="E33" s="106"/>
      <c r="F33" s="16"/>
      <c r="G33" s="16"/>
    </row>
    <row r="34" spans="1:7" ht="15">
      <c r="A34" s="232"/>
      <c r="B34" s="106"/>
      <c r="D34" s="106"/>
      <c r="F34" s="16"/>
      <c r="G34" s="16"/>
    </row>
    <row r="35" spans="2:7" ht="15">
      <c r="B35" s="106"/>
      <c r="D35" s="106"/>
      <c r="E35" s="106"/>
      <c r="F35" s="16"/>
      <c r="G35" s="16"/>
    </row>
    <row r="36" spans="2:7" ht="15">
      <c r="B36" s="106"/>
      <c r="D36" s="106"/>
      <c r="E36" s="106"/>
      <c r="F36" s="16"/>
      <c r="G36" s="16"/>
    </row>
    <row r="37" spans="1:7" ht="15">
      <c r="A37" s="232"/>
      <c r="B37" s="106"/>
      <c r="D37" s="106"/>
      <c r="E37" s="106"/>
      <c r="F37" s="16"/>
      <c r="G37" s="16"/>
    </row>
    <row r="38" spans="1:7" ht="15">
      <c r="A38" s="232"/>
      <c r="B38" s="106"/>
      <c r="D38" s="106"/>
      <c r="E38" s="106"/>
      <c r="F38" s="16"/>
      <c r="G38" s="16"/>
    </row>
    <row r="39" spans="2:7" ht="15">
      <c r="B39" s="106"/>
      <c r="D39" s="106"/>
      <c r="E39" s="106"/>
      <c r="F39" s="16"/>
      <c r="G39" s="16"/>
    </row>
    <row r="40" spans="2:7" ht="15">
      <c r="B40" s="106"/>
      <c r="D40" s="106"/>
      <c r="E40" s="106"/>
      <c r="F40" s="16"/>
      <c r="G40" s="16"/>
    </row>
    <row r="41" spans="2:7" ht="15">
      <c r="B41" s="106"/>
      <c r="D41" s="106"/>
      <c r="E41" s="106"/>
      <c r="F41" s="16"/>
      <c r="G41" s="16"/>
    </row>
    <row r="42" spans="2:7" ht="15">
      <c r="B42" s="106"/>
      <c r="C42" s="50"/>
      <c r="D42" s="106"/>
      <c r="E42" s="106"/>
      <c r="F42" s="16"/>
      <c r="G42" s="16"/>
    </row>
    <row r="43" spans="2:7" ht="15">
      <c r="B43" s="106"/>
      <c r="C43" s="50"/>
      <c r="D43" s="106"/>
      <c r="E43" s="106"/>
      <c r="F43" s="16"/>
      <c r="G43" s="16"/>
    </row>
    <row r="44" spans="2:7" ht="15">
      <c r="B44" s="106"/>
      <c r="C44" s="50"/>
      <c r="D44" s="106"/>
      <c r="E44" s="106"/>
      <c r="F44" s="16"/>
      <c r="G44" s="16"/>
    </row>
    <row r="45" spans="2:7" ht="15">
      <c r="B45" s="106"/>
      <c r="C45" s="50"/>
      <c r="D45" s="106"/>
      <c r="E45" s="106"/>
      <c r="F45" s="16"/>
      <c r="G45" s="16"/>
    </row>
    <row r="46" spans="2:7" ht="15">
      <c r="B46" s="106"/>
      <c r="C46" s="50"/>
      <c r="D46" s="106"/>
      <c r="E46" s="106"/>
      <c r="F46" s="16"/>
      <c r="G46" s="16"/>
    </row>
    <row r="47" spans="2:7" ht="15">
      <c r="B47" s="106"/>
      <c r="C47" s="50"/>
      <c r="D47" s="106"/>
      <c r="E47" s="106"/>
      <c r="F47" s="16"/>
      <c r="G47" s="16"/>
    </row>
    <row r="48" spans="2:5" ht="15">
      <c r="B48" s="106"/>
      <c r="C48" s="50"/>
      <c r="D48" s="106"/>
      <c r="E48" s="106"/>
    </row>
    <row r="49" spans="2:5" ht="15">
      <c r="B49" s="106"/>
      <c r="C49" s="50"/>
      <c r="D49" s="106"/>
      <c r="E49" s="106"/>
    </row>
    <row r="50" spans="2:4" ht="15">
      <c r="B50" s="100"/>
      <c r="C50" s="105"/>
      <c r="D50" s="100"/>
    </row>
    <row r="51" spans="2:4" ht="15">
      <c r="B51" s="100"/>
      <c r="C51" s="105"/>
      <c r="D51" s="100"/>
    </row>
    <row r="52" spans="2:4" ht="15">
      <c r="B52" s="100"/>
      <c r="C52" s="105"/>
      <c r="D52" s="100"/>
    </row>
    <row r="53" spans="2:4" ht="15">
      <c r="B53" s="100"/>
      <c r="C53" s="105"/>
      <c r="D53" s="100"/>
    </row>
    <row r="54" spans="2:4" ht="15">
      <c r="B54" s="100"/>
      <c r="C54" s="105"/>
      <c r="D54" s="100"/>
    </row>
    <row r="55" spans="2:4" ht="15">
      <c r="B55" s="100"/>
      <c r="C55" s="105"/>
      <c r="D55" s="100"/>
    </row>
    <row r="56" spans="2:4" ht="15">
      <c r="B56" s="100"/>
      <c r="C56" s="105"/>
      <c r="D56" s="100"/>
    </row>
    <row r="57" spans="2:4" ht="15">
      <c r="B57" s="100"/>
      <c r="C57" s="105"/>
      <c r="D57" s="100"/>
    </row>
    <row r="58" spans="2:3" ht="15">
      <c r="B58" s="100"/>
      <c r="C58" s="105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2" width="8.00390625" style="16" customWidth="1"/>
    <col min="3" max="3" width="12.00390625" style="16" customWidth="1"/>
    <col min="4" max="16384" width="9.125" style="16" customWidth="1"/>
  </cols>
  <sheetData>
    <row r="1" ht="15">
      <c r="A1" s="230" t="s">
        <v>156</v>
      </c>
    </row>
    <row r="2" ht="15">
      <c r="A2" s="230" t="s">
        <v>157</v>
      </c>
    </row>
    <row r="5" spans="2:3" ht="15">
      <c r="B5" s="53" t="s">
        <v>158</v>
      </c>
      <c r="C5" s="53" t="s">
        <v>104</v>
      </c>
    </row>
    <row r="6" spans="1:3" ht="15">
      <c r="A6" s="230">
        <v>1980</v>
      </c>
      <c r="B6" s="32">
        <v>86.16</v>
      </c>
      <c r="C6" s="32"/>
    </row>
    <row r="7" spans="1:3" ht="15">
      <c r="A7" s="230">
        <v>1981</v>
      </c>
      <c r="B7" s="32">
        <v>96.35</v>
      </c>
      <c r="C7" s="32">
        <f>(B7-B6)/B6*100</f>
        <v>11.826833797585884</v>
      </c>
    </row>
    <row r="8" spans="1:3" ht="15">
      <c r="A8" s="230">
        <v>1982</v>
      </c>
      <c r="B8" s="32">
        <v>108.11</v>
      </c>
      <c r="C8" s="32">
        <f aca="true" t="shared" si="0" ref="C8:C35">(B8-B7)/B7*100</f>
        <v>12.205500778412045</v>
      </c>
    </row>
    <row r="9" spans="1:7" ht="15">
      <c r="A9" s="230">
        <v>1983</v>
      </c>
      <c r="B9" s="32">
        <v>123.14</v>
      </c>
      <c r="C9" s="32">
        <f t="shared" si="0"/>
        <v>13.902506706132645</v>
      </c>
      <c r="E9" s="230"/>
      <c r="F9" s="17"/>
      <c r="G9" s="17"/>
    </row>
    <row r="10" spans="1:7" ht="15">
      <c r="A10" s="230">
        <v>1984</v>
      </c>
      <c r="B10" s="32">
        <v>129.09</v>
      </c>
      <c r="C10" s="32">
        <f t="shared" si="0"/>
        <v>4.831898651940882</v>
      </c>
      <c r="E10" s="230"/>
      <c r="F10" s="17"/>
      <c r="G10" s="17"/>
    </row>
    <row r="11" spans="1:7" ht="15">
      <c r="A11" s="230">
        <v>1985</v>
      </c>
      <c r="B11" s="32">
        <v>141.36</v>
      </c>
      <c r="C11" s="32">
        <f t="shared" si="0"/>
        <v>9.504996514059966</v>
      </c>
      <c r="E11" s="230"/>
      <c r="F11" s="17"/>
      <c r="G11" s="17"/>
    </row>
    <row r="12" spans="1:7" ht="15">
      <c r="A12" s="230">
        <v>1986</v>
      </c>
      <c r="B12" s="32">
        <v>152.72</v>
      </c>
      <c r="C12" s="32">
        <f t="shared" si="0"/>
        <v>8.03621958121108</v>
      </c>
      <c r="E12" s="230"/>
      <c r="F12" s="17"/>
      <c r="G12" s="17"/>
    </row>
    <row r="13" spans="1:7" ht="15">
      <c r="A13" s="230">
        <v>1987</v>
      </c>
      <c r="B13" s="32">
        <v>166.43</v>
      </c>
      <c r="C13" s="32">
        <f t="shared" si="0"/>
        <v>8.977213200628606</v>
      </c>
      <c r="E13" s="230"/>
      <c r="F13" s="17"/>
      <c r="G13" s="17"/>
    </row>
    <row r="14" spans="1:7" ht="15">
      <c r="A14" s="230">
        <v>1988</v>
      </c>
      <c r="B14" s="32">
        <v>183.33</v>
      </c>
      <c r="C14" s="32">
        <f t="shared" si="0"/>
        <v>10.15441927537103</v>
      </c>
      <c r="E14" s="230"/>
      <c r="F14" s="17"/>
      <c r="G14" s="17"/>
    </row>
    <row r="15" spans="1:7" ht="15">
      <c r="A15" s="230">
        <v>1989</v>
      </c>
      <c r="B15" s="32">
        <v>203.61</v>
      </c>
      <c r="C15" s="32">
        <f t="shared" si="0"/>
        <v>11.06201930944199</v>
      </c>
      <c r="E15" s="230"/>
      <c r="F15" s="17"/>
      <c r="G15" s="17"/>
    </row>
    <row r="16" spans="1:7" ht="15">
      <c r="A16" s="230">
        <v>1990</v>
      </c>
      <c r="B16" s="32">
        <v>220.38</v>
      </c>
      <c r="C16" s="32">
        <f t="shared" si="0"/>
        <v>8.236334168262847</v>
      </c>
      <c r="E16" s="230"/>
      <c r="F16" s="17"/>
      <c r="G16" s="17"/>
    </row>
    <row r="17" spans="1:7" ht="15">
      <c r="A17" s="230">
        <v>1991</v>
      </c>
      <c r="B17" s="32">
        <v>239.26</v>
      </c>
      <c r="C17" s="32">
        <f t="shared" si="0"/>
        <v>8.567020600780468</v>
      </c>
      <c r="E17" s="230"/>
      <c r="F17" s="17"/>
      <c r="G17" s="17"/>
    </row>
    <row r="18" spans="1:7" ht="15">
      <c r="A18" s="230">
        <v>1992</v>
      </c>
      <c r="B18" s="32">
        <v>256.53</v>
      </c>
      <c r="C18" s="32">
        <f t="shared" si="0"/>
        <v>7.218089108083249</v>
      </c>
      <c r="E18" s="230"/>
      <c r="F18" s="17"/>
      <c r="G18" s="17"/>
    </row>
    <row r="19" spans="1:7" ht="15">
      <c r="A19" s="230">
        <v>1993</v>
      </c>
      <c r="B19" s="32">
        <v>266.23</v>
      </c>
      <c r="C19" s="32">
        <f t="shared" si="0"/>
        <v>3.7812341636455957</v>
      </c>
      <c r="E19" s="230"/>
      <c r="F19" s="17"/>
      <c r="G19" s="17"/>
    </row>
    <row r="20" spans="1:7" ht="15">
      <c r="A20" s="230">
        <v>1994</v>
      </c>
      <c r="B20" s="32">
        <v>283.86</v>
      </c>
      <c r="C20" s="32">
        <f t="shared" si="0"/>
        <v>6.622093678398374</v>
      </c>
      <c r="E20" s="230"/>
      <c r="F20" s="17"/>
      <c r="G20" s="17"/>
    </row>
    <row r="21" spans="1:7" ht="15">
      <c r="A21" s="230">
        <v>1995</v>
      </c>
      <c r="B21" s="32">
        <v>280.49</v>
      </c>
      <c r="C21" s="32">
        <f t="shared" si="0"/>
        <v>-1.1872049601916452</v>
      </c>
      <c r="E21" s="230"/>
      <c r="F21" s="17"/>
      <c r="G21" s="17"/>
    </row>
    <row r="22" spans="1:7" ht="15">
      <c r="A22" s="230">
        <v>1996</v>
      </c>
      <c r="B22" s="32">
        <v>298</v>
      </c>
      <c r="C22" s="32">
        <f t="shared" si="0"/>
        <v>6.242646796677239</v>
      </c>
      <c r="E22" s="230"/>
      <c r="F22" s="17"/>
      <c r="G22" s="17"/>
    </row>
    <row r="23" spans="1:7" ht="15">
      <c r="A23" s="230">
        <v>1997</v>
      </c>
      <c r="B23" s="32">
        <v>313.03</v>
      </c>
      <c r="C23" s="32">
        <f t="shared" si="0"/>
        <v>5.043624161073816</v>
      </c>
      <c r="E23" s="230"/>
      <c r="F23" s="17"/>
      <c r="G23" s="17"/>
    </row>
    <row r="24" spans="1:7" ht="15">
      <c r="A24" s="230">
        <v>1998</v>
      </c>
      <c r="B24" s="32">
        <v>327.89</v>
      </c>
      <c r="C24" s="32">
        <f t="shared" si="0"/>
        <v>4.74714883557487</v>
      </c>
      <c r="E24" s="230"/>
      <c r="F24" s="17"/>
      <c r="G24" s="17"/>
    </row>
    <row r="25" spans="1:7" ht="15">
      <c r="A25" s="230">
        <v>1999</v>
      </c>
      <c r="B25" s="32">
        <v>336.96</v>
      </c>
      <c r="C25" s="32">
        <f t="shared" si="0"/>
        <v>2.7661715819329635</v>
      </c>
      <c r="E25" s="230"/>
      <c r="F25" s="17"/>
      <c r="G25" s="17"/>
    </row>
    <row r="26" spans="1:7" ht="15">
      <c r="A26" s="230">
        <v>2000</v>
      </c>
      <c r="B26" s="32">
        <v>341.6</v>
      </c>
      <c r="C26" s="32">
        <f t="shared" si="0"/>
        <v>1.3770180436847232</v>
      </c>
      <c r="E26" s="230"/>
      <c r="F26" s="17"/>
      <c r="G26" s="17"/>
    </row>
    <row r="27" spans="1:7" ht="15">
      <c r="A27" s="230">
        <v>2001</v>
      </c>
      <c r="B27" s="32">
        <v>347.57</v>
      </c>
      <c r="C27" s="32">
        <f t="shared" si="0"/>
        <v>1.747658079625284</v>
      </c>
      <c r="E27" s="230"/>
      <c r="F27" s="17"/>
      <c r="G27" s="17"/>
    </row>
    <row r="28" spans="1:7" ht="15">
      <c r="A28" s="230">
        <v>2002</v>
      </c>
      <c r="B28" s="32">
        <v>348.46</v>
      </c>
      <c r="C28" s="32">
        <f t="shared" si="0"/>
        <v>0.2560635267715816</v>
      </c>
      <c r="E28" s="230"/>
      <c r="F28" s="17"/>
      <c r="G28" s="17"/>
    </row>
    <row r="29" spans="1:7" ht="15">
      <c r="A29" s="230">
        <v>2003</v>
      </c>
      <c r="B29" s="32">
        <v>349.83</v>
      </c>
      <c r="C29" s="32">
        <f t="shared" si="0"/>
        <v>0.39315846869081233</v>
      </c>
      <c r="E29" s="230"/>
      <c r="F29" s="17"/>
      <c r="G29" s="17"/>
    </row>
    <row r="30" spans="1:3" ht="15">
      <c r="A30" s="230">
        <v>2004</v>
      </c>
      <c r="B30" s="32">
        <v>351.03</v>
      </c>
      <c r="C30" s="32">
        <f t="shared" si="0"/>
        <v>0.3430237543949886</v>
      </c>
    </row>
    <row r="31" spans="1:3" ht="15">
      <c r="A31" s="230">
        <v>2005</v>
      </c>
      <c r="B31" s="32">
        <v>354.21</v>
      </c>
      <c r="C31" s="32">
        <f t="shared" si="0"/>
        <v>0.9059054781642616</v>
      </c>
    </row>
    <row r="32" spans="1:3" ht="15">
      <c r="A32" s="230">
        <v>2006</v>
      </c>
      <c r="B32" s="32">
        <v>362.12</v>
      </c>
      <c r="C32" s="32">
        <f t="shared" si="0"/>
        <v>2.2331385336382445</v>
      </c>
    </row>
    <row r="33" spans="1:3" ht="15">
      <c r="A33" s="230">
        <v>2007</v>
      </c>
      <c r="B33" s="32">
        <v>354.69</v>
      </c>
      <c r="C33" s="32">
        <f t="shared" si="0"/>
        <v>-2.051806031149897</v>
      </c>
    </row>
    <row r="34" spans="1:3" ht="15">
      <c r="A34" s="230">
        <v>2008</v>
      </c>
      <c r="B34" s="55">
        <v>351.49</v>
      </c>
      <c r="C34" s="32">
        <f t="shared" si="0"/>
        <v>-0.9021962840790517</v>
      </c>
    </row>
    <row r="35" spans="1:3" ht="15">
      <c r="A35" s="230">
        <v>2009</v>
      </c>
      <c r="B35" s="32">
        <v>355.43</v>
      </c>
      <c r="C35" s="32">
        <f t="shared" si="0"/>
        <v>1.1209422743179032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6" width="9.625" style="16" customWidth="1"/>
    <col min="7" max="7" width="10.75390625" style="16" customWidth="1"/>
    <col min="8" max="13" width="9.125" style="16" customWidth="1"/>
    <col min="14" max="14" width="7.25390625" style="16" customWidth="1"/>
    <col min="15" max="20" width="11.625" style="16" customWidth="1"/>
    <col min="21" max="16384" width="9.125" style="16" customWidth="1"/>
  </cols>
  <sheetData>
    <row r="1" ht="15">
      <c r="A1" s="230" t="s">
        <v>600</v>
      </c>
    </row>
    <row r="2" ht="15">
      <c r="A2" s="230" t="s">
        <v>599</v>
      </c>
    </row>
    <row r="5" spans="2:20" ht="15">
      <c r="B5" s="16" t="s">
        <v>159</v>
      </c>
      <c r="G5" s="16" t="s">
        <v>160</v>
      </c>
      <c r="T5" s="71"/>
    </row>
    <row r="6" spans="2:20" ht="15">
      <c r="B6" s="53" t="s">
        <v>38</v>
      </c>
      <c r="C6" s="53" t="s">
        <v>410</v>
      </c>
      <c r="D6" s="53" t="s">
        <v>597</v>
      </c>
      <c r="E6" s="53" t="s">
        <v>226</v>
      </c>
      <c r="F6" s="53"/>
      <c r="G6" s="53" t="s">
        <v>598</v>
      </c>
      <c r="H6" s="53" t="s">
        <v>410</v>
      </c>
      <c r="I6" s="53" t="s">
        <v>597</v>
      </c>
      <c r="J6" s="53" t="s">
        <v>226</v>
      </c>
      <c r="K6" s="53" t="s">
        <v>73</v>
      </c>
      <c r="L6" s="53"/>
      <c r="M6" s="53"/>
      <c r="N6" s="53"/>
      <c r="O6" s="71"/>
      <c r="P6" s="71"/>
      <c r="Q6" s="71"/>
      <c r="R6" s="71"/>
      <c r="S6" s="71"/>
      <c r="T6" s="71"/>
    </row>
    <row r="7" spans="1:20" ht="15">
      <c r="A7" s="230">
        <v>1980</v>
      </c>
      <c r="B7" s="79">
        <v>12295</v>
      </c>
      <c r="C7" s="79">
        <v>4815</v>
      </c>
      <c r="D7" s="79">
        <v>124</v>
      </c>
      <c r="E7" s="79">
        <v>104</v>
      </c>
      <c r="F7" s="79"/>
      <c r="G7" s="16">
        <v>66.84</v>
      </c>
      <c r="H7" s="257">
        <v>248.69</v>
      </c>
      <c r="I7" s="257">
        <v>138.12</v>
      </c>
      <c r="J7" s="257">
        <v>30.24</v>
      </c>
      <c r="K7" s="257">
        <f>'[1]1.3'!B6</f>
        <v>86.16</v>
      </c>
      <c r="L7" s="257"/>
      <c r="M7" s="257"/>
      <c r="N7" s="32"/>
      <c r="O7" s="78"/>
      <c r="P7" s="78"/>
      <c r="Q7" s="78"/>
      <c r="R7" s="78"/>
      <c r="S7" s="78"/>
      <c r="T7" s="78"/>
    </row>
    <row r="8" spans="1:20" ht="15">
      <c r="A8" s="230">
        <v>1981</v>
      </c>
      <c r="B8" s="79">
        <v>13701</v>
      </c>
      <c r="C8" s="79">
        <v>5449</v>
      </c>
      <c r="D8" s="79">
        <v>152</v>
      </c>
      <c r="E8" s="79">
        <v>171</v>
      </c>
      <c r="F8" s="79"/>
      <c r="G8" s="16">
        <v>73.76</v>
      </c>
      <c r="H8" s="257">
        <v>278.19</v>
      </c>
      <c r="I8" s="257">
        <v>165.75</v>
      </c>
      <c r="J8" s="257">
        <v>51.35</v>
      </c>
      <c r="K8" s="257">
        <f>'[1]1.3'!B7</f>
        <v>96.35</v>
      </c>
      <c r="L8" s="257"/>
      <c r="M8" s="257"/>
      <c r="N8" s="32"/>
      <c r="O8" s="78"/>
      <c r="P8" s="78"/>
      <c r="Q8" s="78"/>
      <c r="R8" s="78"/>
      <c r="S8" s="78"/>
      <c r="T8" s="78"/>
    </row>
    <row r="9" spans="1:20" ht="15">
      <c r="A9" s="230">
        <v>1982</v>
      </c>
      <c r="B9" s="79">
        <v>15413</v>
      </c>
      <c r="C9" s="79">
        <v>6113</v>
      </c>
      <c r="D9" s="79">
        <v>189</v>
      </c>
      <c r="E9" s="79">
        <v>334</v>
      </c>
      <c r="F9" s="79"/>
      <c r="G9" s="16">
        <v>81.7</v>
      </c>
      <c r="H9" s="257">
        <v>305.88</v>
      </c>
      <c r="I9" s="257">
        <v>198.64</v>
      </c>
      <c r="J9" s="257">
        <v>98.55</v>
      </c>
      <c r="K9" s="257">
        <f>'[1]1.3'!B8</f>
        <v>108.11</v>
      </c>
      <c r="L9" s="257"/>
      <c r="M9" s="257"/>
      <c r="N9" s="32"/>
      <c r="O9" s="78"/>
      <c r="P9" s="78"/>
      <c r="Q9" s="78"/>
      <c r="R9" s="78"/>
      <c r="S9" s="78"/>
      <c r="T9" s="78"/>
    </row>
    <row r="10" spans="1:20" ht="15">
      <c r="A10" s="230">
        <v>1983</v>
      </c>
      <c r="B10" s="79">
        <v>17289</v>
      </c>
      <c r="C10" s="79">
        <v>7409</v>
      </c>
      <c r="D10" s="79">
        <v>286</v>
      </c>
      <c r="E10" s="79">
        <v>360</v>
      </c>
      <c r="F10" s="79"/>
      <c r="G10" s="16">
        <v>90.71</v>
      </c>
      <c r="H10" s="257">
        <v>371.1</v>
      </c>
      <c r="I10" s="257">
        <v>299.86</v>
      </c>
      <c r="J10" s="257">
        <v>104.31</v>
      </c>
      <c r="K10" s="257">
        <f>'[1]1.3'!B9</f>
        <v>123.14</v>
      </c>
      <c r="L10" s="257"/>
      <c r="M10" s="257"/>
      <c r="N10" s="32"/>
      <c r="O10" s="78"/>
      <c r="P10" s="78"/>
      <c r="Q10" s="78"/>
      <c r="R10" s="78"/>
      <c r="S10" s="78"/>
      <c r="T10" s="78"/>
    </row>
    <row r="11" spans="1:20" ht="15">
      <c r="A11" s="230">
        <v>1984</v>
      </c>
      <c r="B11" s="79">
        <v>18383</v>
      </c>
      <c r="C11" s="79">
        <v>7792</v>
      </c>
      <c r="D11" s="79">
        <v>283</v>
      </c>
      <c r="E11" s="79">
        <v>465</v>
      </c>
      <c r="F11" s="79"/>
      <c r="G11" s="16">
        <v>95.34</v>
      </c>
      <c r="H11" s="257">
        <v>381.49</v>
      </c>
      <c r="I11" s="257">
        <v>278.99</v>
      </c>
      <c r="J11" s="257">
        <v>129.23</v>
      </c>
      <c r="K11" s="257">
        <f>'[1]1.3'!B10</f>
        <v>129.09</v>
      </c>
      <c r="L11" s="257"/>
      <c r="M11" s="257"/>
      <c r="N11" s="32"/>
      <c r="O11" s="78"/>
      <c r="P11" s="78"/>
      <c r="Q11" s="78"/>
      <c r="R11" s="78"/>
      <c r="S11" s="78"/>
      <c r="T11" s="78"/>
    </row>
    <row r="12" spans="1:20" ht="15">
      <c r="A12" s="230">
        <v>1985</v>
      </c>
      <c r="B12" s="79">
        <v>20369</v>
      </c>
      <c r="C12" s="79">
        <v>8615</v>
      </c>
      <c r="D12" s="79">
        <v>304</v>
      </c>
      <c r="E12" s="79">
        <v>572</v>
      </c>
      <c r="F12" s="79"/>
      <c r="G12" s="16">
        <v>104.38</v>
      </c>
      <c r="H12" s="257">
        <v>418.41</v>
      </c>
      <c r="I12" s="257">
        <v>288.45</v>
      </c>
      <c r="J12" s="257">
        <v>152.14</v>
      </c>
      <c r="K12" s="257">
        <f>'[1]1.3'!B11</f>
        <v>141.36</v>
      </c>
      <c r="L12" s="257"/>
      <c r="M12" s="257"/>
      <c r="N12" s="32"/>
      <c r="O12" s="78"/>
      <c r="P12" s="78"/>
      <c r="Q12" s="78"/>
      <c r="R12" s="78"/>
      <c r="S12" s="78"/>
      <c r="T12" s="78"/>
    </row>
    <row r="13" spans="1:20" ht="15">
      <c r="A13" s="230">
        <v>1986</v>
      </c>
      <c r="B13" s="79">
        <v>22416</v>
      </c>
      <c r="C13" s="79">
        <v>9286</v>
      </c>
      <c r="D13" s="79">
        <v>381</v>
      </c>
      <c r="E13" s="79">
        <v>634</v>
      </c>
      <c r="F13" s="79"/>
      <c r="G13" s="16">
        <v>113.72</v>
      </c>
      <c r="H13" s="257">
        <v>444.14</v>
      </c>
      <c r="I13" s="257">
        <v>353.46</v>
      </c>
      <c r="J13" s="257">
        <v>154.55</v>
      </c>
      <c r="K13" s="257">
        <f>'[1]1.3'!B12</f>
        <v>152.72</v>
      </c>
      <c r="L13" s="257"/>
      <c r="M13" s="257"/>
      <c r="N13" s="32"/>
      <c r="O13" s="78"/>
      <c r="P13" s="78"/>
      <c r="Q13" s="78"/>
      <c r="R13" s="78"/>
      <c r="S13" s="78"/>
      <c r="T13" s="78"/>
    </row>
    <row r="14" spans="1:20" ht="15">
      <c r="A14" s="230">
        <v>1987</v>
      </c>
      <c r="B14" s="79">
        <v>24411</v>
      </c>
      <c r="C14" s="79">
        <v>10511</v>
      </c>
      <c r="D14" s="79">
        <v>443</v>
      </c>
      <c r="E14" s="79">
        <v>737</v>
      </c>
      <c r="F14" s="79"/>
      <c r="G14" s="16">
        <v>122.4</v>
      </c>
      <c r="H14" s="257">
        <v>494.6</v>
      </c>
      <c r="I14" s="257">
        <v>394.38</v>
      </c>
      <c r="J14" s="257">
        <v>167.23</v>
      </c>
      <c r="K14" s="257">
        <f>'[1]1.3'!B13</f>
        <v>166.43</v>
      </c>
      <c r="L14" s="257"/>
      <c r="M14" s="257"/>
      <c r="N14" s="32"/>
      <c r="O14" s="78"/>
      <c r="P14" s="78"/>
      <c r="Q14" s="78"/>
      <c r="R14" s="78"/>
      <c r="S14" s="78"/>
      <c r="T14" s="78"/>
    </row>
    <row r="15" spans="1:20" ht="15">
      <c r="A15" s="230">
        <v>1988</v>
      </c>
      <c r="B15" s="79">
        <v>26775</v>
      </c>
      <c r="C15" s="79">
        <v>12021</v>
      </c>
      <c r="D15" s="79">
        <v>519</v>
      </c>
      <c r="E15" s="79">
        <v>864</v>
      </c>
      <c r="F15" s="79"/>
      <c r="G15" s="16">
        <v>132.98</v>
      </c>
      <c r="H15" s="257">
        <v>556.66</v>
      </c>
      <c r="I15" s="257">
        <v>444.99</v>
      </c>
      <c r="J15" s="257">
        <v>191.57</v>
      </c>
      <c r="K15" s="257">
        <f>'[1]1.3'!B14</f>
        <v>183.33</v>
      </c>
      <c r="L15" s="257"/>
      <c r="M15" s="257"/>
      <c r="N15" s="32"/>
      <c r="O15" s="78"/>
      <c r="P15" s="78"/>
      <c r="Q15" s="78"/>
      <c r="R15" s="78"/>
      <c r="S15" s="78"/>
      <c r="T15" s="78"/>
    </row>
    <row r="16" spans="1:20" ht="15">
      <c r="A16" s="230">
        <v>1989</v>
      </c>
      <c r="B16" s="79">
        <v>30136</v>
      </c>
      <c r="C16" s="79">
        <v>13749</v>
      </c>
      <c r="D16" s="79">
        <v>552</v>
      </c>
      <c r="E16" s="79">
        <v>926</v>
      </c>
      <c r="F16" s="79"/>
      <c r="G16" s="16">
        <v>148.05</v>
      </c>
      <c r="H16" s="257">
        <v>626.98</v>
      </c>
      <c r="I16" s="257">
        <v>468.97</v>
      </c>
      <c r="J16" s="257">
        <v>190.88</v>
      </c>
      <c r="K16" s="257">
        <f>'[1]1.3'!B15</f>
        <v>203.61</v>
      </c>
      <c r="L16" s="257"/>
      <c r="M16" s="257"/>
      <c r="N16" s="32"/>
      <c r="O16" s="78"/>
      <c r="P16" s="78"/>
      <c r="Q16" s="78"/>
      <c r="R16" s="78"/>
      <c r="S16" s="78"/>
      <c r="T16" s="78"/>
    </row>
    <row r="17" spans="1:20" ht="15">
      <c r="A17" s="230">
        <v>1990</v>
      </c>
      <c r="B17" s="79">
        <v>33142</v>
      </c>
      <c r="C17" s="79">
        <v>14831</v>
      </c>
      <c r="D17" s="79">
        <v>599</v>
      </c>
      <c r="E17" s="79">
        <v>1197</v>
      </c>
      <c r="F17" s="79"/>
      <c r="G17" s="16">
        <v>160.96</v>
      </c>
      <c r="H17" s="257">
        <v>665.13</v>
      </c>
      <c r="I17" s="257">
        <v>494.4</v>
      </c>
      <c r="J17" s="257">
        <v>241.13</v>
      </c>
      <c r="K17" s="257">
        <f>'[1]1.3'!B16</f>
        <v>220.38</v>
      </c>
      <c r="L17" s="257"/>
      <c r="M17" s="257"/>
      <c r="N17" s="32"/>
      <c r="O17" s="78"/>
      <c r="P17" s="78"/>
      <c r="Q17" s="78"/>
      <c r="R17" s="78"/>
      <c r="S17" s="78"/>
      <c r="T17" s="78"/>
    </row>
    <row r="18" spans="1:20" ht="15">
      <c r="A18" s="230">
        <v>1991</v>
      </c>
      <c r="B18" s="79">
        <v>36415</v>
      </c>
      <c r="C18" s="79">
        <v>16553</v>
      </c>
      <c r="D18" s="79">
        <v>640</v>
      </c>
      <c r="E18" s="79">
        <v>1360</v>
      </c>
      <c r="F18" s="79"/>
      <c r="G18" s="16">
        <v>173.91</v>
      </c>
      <c r="H18" s="257">
        <v>734.01</v>
      </c>
      <c r="I18" s="257">
        <v>508.23</v>
      </c>
      <c r="J18" s="257">
        <v>262.92</v>
      </c>
      <c r="K18" s="257">
        <f>'[1]1.3'!B17</f>
        <v>239.26</v>
      </c>
      <c r="L18" s="257"/>
      <c r="M18" s="257"/>
      <c r="N18" s="32"/>
      <c r="O18" s="78"/>
      <c r="P18" s="78"/>
      <c r="Q18" s="78"/>
      <c r="R18" s="78"/>
      <c r="S18" s="78"/>
      <c r="T18" s="78"/>
    </row>
    <row r="19" spans="1:20" ht="15">
      <c r="A19" s="230">
        <v>1992</v>
      </c>
      <c r="B19" s="79">
        <v>39507</v>
      </c>
      <c r="C19" s="79">
        <v>18183</v>
      </c>
      <c r="D19" s="79">
        <v>780</v>
      </c>
      <c r="E19" s="79">
        <v>1541</v>
      </c>
      <c r="F19" s="79"/>
      <c r="G19" s="16">
        <v>185.89</v>
      </c>
      <c r="H19" s="257">
        <v>788.88</v>
      </c>
      <c r="I19" s="257">
        <v>596.84</v>
      </c>
      <c r="J19" s="257">
        <v>280.19</v>
      </c>
      <c r="K19" s="257">
        <f>'[1]1.3'!B18</f>
        <v>256.53</v>
      </c>
      <c r="L19" s="257"/>
      <c r="M19" s="257"/>
      <c r="N19" s="32"/>
      <c r="O19" s="78"/>
      <c r="P19" s="78"/>
      <c r="Q19" s="78"/>
      <c r="R19" s="78"/>
      <c r="S19" s="78"/>
      <c r="T19" s="78"/>
    </row>
    <row r="20" spans="1:20" ht="15">
      <c r="A20" s="230">
        <v>1993</v>
      </c>
      <c r="B20" s="79">
        <v>41167</v>
      </c>
      <c r="C20" s="79">
        <v>19406</v>
      </c>
      <c r="D20" s="79">
        <v>777</v>
      </c>
      <c r="E20" s="79">
        <v>1857</v>
      </c>
      <c r="F20" s="79"/>
      <c r="G20" s="16">
        <v>191.43</v>
      </c>
      <c r="H20" s="257">
        <v>822.88</v>
      </c>
      <c r="I20" s="257">
        <v>585.23</v>
      </c>
      <c r="J20" s="257">
        <v>314.52</v>
      </c>
      <c r="K20" s="257">
        <f>'[1]1.3'!B19</f>
        <v>266.23</v>
      </c>
      <c r="L20" s="257"/>
      <c r="M20" s="257"/>
      <c r="N20" s="32"/>
      <c r="O20" s="78"/>
      <c r="P20" s="78"/>
      <c r="Q20" s="78"/>
      <c r="R20" s="78"/>
      <c r="S20" s="78"/>
      <c r="T20" s="78"/>
    </row>
    <row r="21" spans="1:20" ht="15">
      <c r="A21" s="230">
        <v>1994</v>
      </c>
      <c r="B21" s="79">
        <v>44392</v>
      </c>
      <c r="C21" s="79">
        <v>21085</v>
      </c>
      <c r="D21" s="79">
        <v>837</v>
      </c>
      <c r="E21" s="79">
        <v>2126</v>
      </c>
      <c r="F21" s="79"/>
      <c r="G21" s="16">
        <v>204.02</v>
      </c>
      <c r="H21" s="257">
        <v>878.46</v>
      </c>
      <c r="I21" s="257">
        <v>583.3</v>
      </c>
      <c r="J21" s="257">
        <v>352.32</v>
      </c>
      <c r="K21" s="257">
        <f>'[1]1.3'!B20</f>
        <v>283.86</v>
      </c>
      <c r="L21" s="257"/>
      <c r="M21" s="257"/>
      <c r="N21" s="32"/>
      <c r="O21" s="78"/>
      <c r="P21" s="78"/>
      <c r="Q21" s="78"/>
      <c r="R21" s="78"/>
      <c r="S21" s="78"/>
      <c r="T21" s="78"/>
    </row>
    <row r="22" spans="1:20" ht="15">
      <c r="A22" s="230">
        <v>1995</v>
      </c>
      <c r="B22" s="79">
        <v>44100</v>
      </c>
      <c r="C22" s="79">
        <v>21502</v>
      </c>
      <c r="D22" s="79">
        <v>884</v>
      </c>
      <c r="E22" s="79">
        <v>2213</v>
      </c>
      <c r="F22" s="79"/>
      <c r="G22" s="16">
        <v>200.28</v>
      </c>
      <c r="H22" s="257">
        <v>875.84</v>
      </c>
      <c r="I22" s="257">
        <v>605.85</v>
      </c>
      <c r="J22" s="257">
        <v>353.53</v>
      </c>
      <c r="K22" s="257">
        <f>'[1]1.3'!B21</f>
        <v>280.49</v>
      </c>
      <c r="L22" s="257"/>
      <c r="M22" s="257"/>
      <c r="N22" s="32"/>
      <c r="O22" s="78"/>
      <c r="P22" s="78"/>
      <c r="Q22" s="78"/>
      <c r="R22" s="78"/>
      <c r="S22" s="78"/>
      <c r="T22" s="78"/>
    </row>
    <row r="23" spans="1:20" ht="15">
      <c r="A23" s="230">
        <v>1996</v>
      </c>
      <c r="B23" s="79">
        <v>48230</v>
      </c>
      <c r="C23" s="79">
        <v>22813</v>
      </c>
      <c r="D23" s="79">
        <v>949</v>
      </c>
      <c r="E23" s="79">
        <v>2437</v>
      </c>
      <c r="F23" s="79"/>
      <c r="G23" s="16">
        <v>215.72</v>
      </c>
      <c r="H23" s="257">
        <v>915.53</v>
      </c>
      <c r="I23" s="257">
        <v>609.41</v>
      </c>
      <c r="J23" s="257">
        <v>372.43</v>
      </c>
      <c r="K23" s="257">
        <f>'[1]1.3'!B22</f>
        <v>298</v>
      </c>
      <c r="L23" s="257"/>
      <c r="M23" s="257"/>
      <c r="N23" s="32"/>
      <c r="O23" s="78"/>
      <c r="P23" s="78"/>
      <c r="Q23" s="78"/>
      <c r="R23" s="78"/>
      <c r="S23" s="78"/>
      <c r="T23" s="78"/>
    </row>
    <row r="24" spans="1:20" ht="15">
      <c r="A24" s="230">
        <v>1997</v>
      </c>
      <c r="B24" s="79">
        <v>52280</v>
      </c>
      <c r="C24" s="79">
        <v>24002</v>
      </c>
      <c r="D24" s="79">
        <v>960</v>
      </c>
      <c r="E24" s="79">
        <v>2546</v>
      </c>
      <c r="F24" s="79"/>
      <c r="G24" s="16">
        <v>230.57</v>
      </c>
      <c r="H24" s="257">
        <v>947.76</v>
      </c>
      <c r="I24" s="257">
        <v>613.95</v>
      </c>
      <c r="J24" s="257">
        <v>361.29</v>
      </c>
      <c r="K24" s="257">
        <f>'[1]1.3'!B23</f>
        <v>313.03</v>
      </c>
      <c r="L24" s="257"/>
      <c r="M24" s="257"/>
      <c r="N24" s="32"/>
      <c r="O24" s="78"/>
      <c r="P24" s="78"/>
      <c r="Q24" s="78"/>
      <c r="R24" s="78"/>
      <c r="S24" s="78"/>
      <c r="T24" s="78"/>
    </row>
    <row r="25" spans="1:20" ht="15">
      <c r="A25" s="230">
        <v>1998</v>
      </c>
      <c r="B25" s="79">
        <v>55414</v>
      </c>
      <c r="C25" s="79">
        <v>25709</v>
      </c>
      <c r="D25" s="79">
        <v>1078</v>
      </c>
      <c r="E25" s="79">
        <v>2866</v>
      </c>
      <c r="F25" s="79"/>
      <c r="G25" s="16">
        <v>240.98</v>
      </c>
      <c r="H25" s="257">
        <v>995.62</v>
      </c>
      <c r="I25" s="257">
        <v>666.34</v>
      </c>
      <c r="J25" s="257">
        <v>390.31</v>
      </c>
      <c r="K25" s="257">
        <f>'[1]1.3'!B24</f>
        <v>327.89</v>
      </c>
      <c r="L25" s="257"/>
      <c r="M25" s="257"/>
      <c r="N25" s="32"/>
      <c r="O25" s="78"/>
      <c r="P25" s="78"/>
      <c r="Q25" s="78"/>
      <c r="R25" s="78"/>
      <c r="S25" s="78"/>
      <c r="T25" s="78"/>
    </row>
    <row r="26" spans="1:20" ht="15">
      <c r="A26" s="230">
        <v>1999</v>
      </c>
      <c r="B26" s="79">
        <v>58529</v>
      </c>
      <c r="C26" s="79">
        <v>26283</v>
      </c>
      <c r="D26" s="79">
        <v>1155</v>
      </c>
      <c r="E26" s="79">
        <v>3097</v>
      </c>
      <c r="F26" s="79"/>
      <c r="G26" s="16">
        <v>251.02</v>
      </c>
      <c r="H26" s="257">
        <v>995.49</v>
      </c>
      <c r="I26" s="257">
        <v>679.13</v>
      </c>
      <c r="J26" s="257">
        <v>398.7</v>
      </c>
      <c r="K26" s="257">
        <f>'[1]1.3'!B25</f>
        <v>336.96</v>
      </c>
      <c r="L26" s="257"/>
      <c r="M26" s="257"/>
      <c r="N26" s="32"/>
      <c r="O26" s="78"/>
      <c r="P26" s="78"/>
      <c r="Q26" s="78"/>
      <c r="R26" s="78"/>
      <c r="S26" s="78"/>
      <c r="T26" s="78"/>
    </row>
    <row r="27" spans="1:20" ht="15">
      <c r="A27" s="230">
        <v>2000</v>
      </c>
      <c r="B27" s="79">
        <v>61052</v>
      </c>
      <c r="C27" s="79">
        <v>26658</v>
      </c>
      <c r="D27" s="79">
        <v>1200</v>
      </c>
      <c r="E27" s="79">
        <v>3145</v>
      </c>
      <c r="F27" s="79"/>
      <c r="G27" s="16">
        <v>258.66</v>
      </c>
      <c r="H27" s="257">
        <v>990.67</v>
      </c>
      <c r="I27" s="257">
        <v>658.31</v>
      </c>
      <c r="J27" s="257">
        <v>378.59</v>
      </c>
      <c r="K27" s="257">
        <f>'[1]1.3'!B26</f>
        <v>341.6</v>
      </c>
      <c r="L27" s="257"/>
      <c r="M27" s="257"/>
      <c r="N27" s="32"/>
      <c r="O27" s="78"/>
      <c r="P27" s="78"/>
      <c r="Q27" s="78"/>
      <c r="R27" s="78"/>
      <c r="S27" s="78"/>
      <c r="T27" s="78"/>
    </row>
    <row r="28" spans="1:20" ht="15">
      <c r="A28" s="230">
        <v>2001</v>
      </c>
      <c r="B28" s="79">
        <v>63125</v>
      </c>
      <c r="C28" s="79">
        <v>27677</v>
      </c>
      <c r="D28" s="79">
        <v>1175</v>
      </c>
      <c r="E28" s="79">
        <v>3341</v>
      </c>
      <c r="F28" s="79"/>
      <c r="G28" s="16">
        <v>263.93</v>
      </c>
      <c r="H28" s="257">
        <v>1009.6</v>
      </c>
      <c r="I28" s="257">
        <v>600.29</v>
      </c>
      <c r="J28" s="257">
        <v>378.82</v>
      </c>
      <c r="K28" s="257">
        <f>'[1]1.3'!B27</f>
        <v>347.57</v>
      </c>
      <c r="L28" s="257"/>
      <c r="M28" s="257"/>
      <c r="N28" s="32"/>
      <c r="O28" s="78"/>
      <c r="P28" s="78"/>
      <c r="Q28" s="78"/>
      <c r="R28" s="78"/>
      <c r="S28" s="78"/>
      <c r="T28" s="78"/>
    </row>
    <row r="29" spans="1:20" ht="15">
      <c r="A29" s="230">
        <v>2002</v>
      </c>
      <c r="B29" s="79">
        <v>64191</v>
      </c>
      <c r="C29" s="79">
        <v>28547</v>
      </c>
      <c r="D29" s="79">
        <v>1149</v>
      </c>
      <c r="E29" s="79">
        <v>3470</v>
      </c>
      <c r="F29" s="79"/>
      <c r="G29" s="16">
        <v>264.31</v>
      </c>
      <c r="H29" s="257">
        <v>1019.39</v>
      </c>
      <c r="I29" s="257">
        <v>574.38</v>
      </c>
      <c r="J29" s="257">
        <v>379.16</v>
      </c>
      <c r="K29" s="257">
        <f>'[1]1.3'!B28</f>
        <v>348.46</v>
      </c>
      <c r="L29" s="257"/>
      <c r="M29" s="257"/>
      <c r="N29" s="32"/>
      <c r="O29" s="78"/>
      <c r="P29" s="78"/>
      <c r="Q29" s="78"/>
      <c r="R29" s="78"/>
      <c r="S29" s="78"/>
      <c r="T29" s="78"/>
    </row>
    <row r="30" spans="1:20" ht="15">
      <c r="A30" s="230">
        <v>2003</v>
      </c>
      <c r="B30" s="79">
        <v>65396</v>
      </c>
      <c r="C30" s="79">
        <v>29428</v>
      </c>
      <c r="D30" s="79">
        <v>1135</v>
      </c>
      <c r="E30" s="79">
        <v>3628</v>
      </c>
      <c r="F30" s="79"/>
      <c r="G30" s="16">
        <v>265.27</v>
      </c>
      <c r="H30" s="257">
        <v>1027.75</v>
      </c>
      <c r="I30" s="257">
        <v>544.46</v>
      </c>
      <c r="J30" s="257">
        <v>373.93</v>
      </c>
      <c r="K30" s="257">
        <f>'[1]1.3'!B29</f>
        <v>349.83</v>
      </c>
      <c r="L30" s="257"/>
      <c r="M30" s="257"/>
      <c r="N30" s="32"/>
      <c r="O30" s="78"/>
      <c r="P30" s="78"/>
      <c r="Q30" s="78"/>
      <c r="R30" s="78"/>
      <c r="S30" s="78"/>
      <c r="T30" s="78"/>
    </row>
    <row r="31" spans="1:20" ht="15">
      <c r="A31" s="230">
        <v>2004</v>
      </c>
      <c r="B31" s="79">
        <v>67590</v>
      </c>
      <c r="C31" s="79">
        <v>29244</v>
      </c>
      <c r="D31" s="79">
        <v>1203</v>
      </c>
      <c r="E31" s="79">
        <v>3763</v>
      </c>
      <c r="F31" s="79"/>
      <c r="G31" s="16">
        <v>270.24</v>
      </c>
      <c r="H31" s="257">
        <v>997.16</v>
      </c>
      <c r="I31" s="257">
        <v>558.58</v>
      </c>
      <c r="J31" s="257">
        <v>367.4</v>
      </c>
      <c r="K31" s="257">
        <f>'[1]1.3'!B30</f>
        <v>351.03</v>
      </c>
      <c r="L31" s="257"/>
      <c r="M31" s="257"/>
      <c r="N31" s="32"/>
      <c r="O31" s="78"/>
      <c r="P31" s="78"/>
      <c r="Q31" s="78"/>
      <c r="R31" s="78"/>
      <c r="S31" s="78"/>
      <c r="T31" s="78"/>
    </row>
    <row r="32" spans="1:20" ht="15">
      <c r="A32" s="230">
        <v>2005</v>
      </c>
      <c r="B32" s="79">
        <v>69184</v>
      </c>
      <c r="C32" s="79">
        <v>30326</v>
      </c>
      <c r="D32" s="79">
        <v>1220</v>
      </c>
      <c r="E32" s="79">
        <v>4030</v>
      </c>
      <c r="F32" s="79"/>
      <c r="G32" s="16">
        <v>272.48</v>
      </c>
      <c r="H32" s="257">
        <v>1008.37</v>
      </c>
      <c r="I32" s="74">
        <v>532.25</v>
      </c>
      <c r="J32" s="257">
        <v>374.49</v>
      </c>
      <c r="K32" s="257">
        <f>'[1]1.3'!B31</f>
        <v>354.21</v>
      </c>
      <c r="L32" s="257"/>
      <c r="M32" s="257"/>
      <c r="N32" s="32"/>
      <c r="O32" s="78"/>
      <c r="P32" s="78"/>
      <c r="Q32" s="78"/>
      <c r="R32" s="78"/>
      <c r="S32" s="78"/>
      <c r="T32" s="78"/>
    </row>
    <row r="33" spans="1:20" ht="15">
      <c r="A33" s="230">
        <v>2006</v>
      </c>
      <c r="B33" s="79">
        <v>72054</v>
      </c>
      <c r="C33" s="79">
        <v>31268</v>
      </c>
      <c r="D33" s="79">
        <v>1216</v>
      </c>
      <c r="E33" s="79">
        <v>4588</v>
      </c>
      <c r="F33" s="79"/>
      <c r="G33" s="64">
        <v>279.76</v>
      </c>
      <c r="H33" s="257">
        <v>1015.32</v>
      </c>
      <c r="I33" s="74">
        <v>501.18</v>
      </c>
      <c r="J33" s="257">
        <v>401.14</v>
      </c>
      <c r="K33" s="257">
        <f>'[1]1.3'!B32</f>
        <v>362.12</v>
      </c>
      <c r="L33" s="257"/>
      <c r="M33" s="257"/>
      <c r="N33" s="32"/>
      <c r="O33" s="78"/>
      <c r="P33" s="78"/>
      <c r="Q33" s="78"/>
      <c r="R33" s="78"/>
      <c r="S33" s="78"/>
      <c r="T33" s="78"/>
    </row>
    <row r="34" spans="1:20" ht="15">
      <c r="A34" s="230">
        <v>2007</v>
      </c>
      <c r="B34" s="79">
        <v>71611</v>
      </c>
      <c r="C34" s="79">
        <v>31446</v>
      </c>
      <c r="D34" s="79">
        <v>1262</v>
      </c>
      <c r="E34" s="79">
        <v>4878</v>
      </c>
      <c r="F34" s="79"/>
      <c r="G34" s="64">
        <v>273.1</v>
      </c>
      <c r="H34" s="257">
        <v>998.52</v>
      </c>
      <c r="I34" s="74">
        <v>506.19</v>
      </c>
      <c r="J34" s="257">
        <v>405.75</v>
      </c>
      <c r="K34" s="257">
        <f>'[1]1.3'!B33</f>
        <v>354.69</v>
      </c>
      <c r="L34" s="257"/>
      <c r="M34" s="257"/>
      <c r="N34" s="32"/>
      <c r="O34" s="78"/>
      <c r="P34" s="78"/>
      <c r="Q34" s="78"/>
      <c r="R34" s="78"/>
      <c r="S34" s="78"/>
      <c r="T34" s="78"/>
    </row>
    <row r="35" spans="1:14" ht="15">
      <c r="A35" s="230">
        <v>2008</v>
      </c>
      <c r="B35" s="79">
        <v>72523</v>
      </c>
      <c r="C35" s="79">
        <v>31731</v>
      </c>
      <c r="D35" s="79">
        <v>1296</v>
      </c>
      <c r="E35" s="79">
        <v>4955</v>
      </c>
      <c r="F35" s="79"/>
      <c r="G35" s="64">
        <v>271.78</v>
      </c>
      <c r="H35" s="257">
        <v>983.84</v>
      </c>
      <c r="I35" s="74">
        <v>506.09</v>
      </c>
      <c r="J35" s="257">
        <v>391.35</v>
      </c>
      <c r="K35" s="257">
        <f>'[1]1.3'!B34</f>
        <v>351.49</v>
      </c>
      <c r="L35" s="257"/>
      <c r="M35" s="257"/>
      <c r="N35" s="32"/>
    </row>
    <row r="36" spans="1:20" ht="15">
      <c r="A36" s="230">
        <v>2009</v>
      </c>
      <c r="B36" s="79">
        <v>75077</v>
      </c>
      <c r="C36" s="79">
        <v>32116</v>
      </c>
      <c r="D36" s="79">
        <v>1404</v>
      </c>
      <c r="E36" s="79">
        <v>5311</v>
      </c>
      <c r="F36" s="79"/>
      <c r="G36" s="258">
        <v>277.18</v>
      </c>
      <c r="H36" s="74">
        <v>975.99</v>
      </c>
      <c r="I36" s="74">
        <v>522.54</v>
      </c>
      <c r="J36" s="74">
        <v>402.68</v>
      </c>
      <c r="K36" s="257">
        <f>'[1]1.3'!B35</f>
        <v>355.43</v>
      </c>
      <c r="L36" s="257"/>
      <c r="M36" s="257"/>
      <c r="N36" s="32"/>
      <c r="O36" s="78"/>
      <c r="P36" s="78"/>
      <c r="Q36" s="78"/>
      <c r="R36" s="78"/>
      <c r="S36" s="78"/>
      <c r="T36" s="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2" width="8.00390625" style="16" customWidth="1"/>
    <col min="3" max="3" width="12.00390625" style="16" customWidth="1"/>
    <col min="4" max="16384" width="9.125" style="16" customWidth="1"/>
  </cols>
  <sheetData>
    <row r="1" ht="15">
      <c r="A1" s="230" t="s">
        <v>162</v>
      </c>
    </row>
    <row r="2" ht="15">
      <c r="A2" s="230" t="s">
        <v>163</v>
      </c>
    </row>
    <row r="5" spans="2:3" ht="15">
      <c r="B5" s="53" t="s">
        <v>158</v>
      </c>
      <c r="C5" s="53" t="s">
        <v>104</v>
      </c>
    </row>
    <row r="6" spans="1:3" ht="15">
      <c r="A6" s="230">
        <v>1980</v>
      </c>
      <c r="B6" s="79">
        <v>289.5</v>
      </c>
      <c r="C6" s="32"/>
    </row>
    <row r="7" spans="1:3" ht="15">
      <c r="A7" s="230">
        <v>1981</v>
      </c>
      <c r="B7" s="79">
        <v>329.96</v>
      </c>
      <c r="C7" s="32">
        <f>(B7-B6)/B6*100</f>
        <v>13.97582037996545</v>
      </c>
    </row>
    <row r="8" spans="1:3" ht="15">
      <c r="A8" s="230">
        <v>1982</v>
      </c>
      <c r="B8" s="79">
        <v>372.42</v>
      </c>
      <c r="C8" s="32">
        <f aca="true" t="shared" si="0" ref="C8:C35">(B8-B7)/B7*100</f>
        <v>12.868226451691125</v>
      </c>
    </row>
    <row r="9" spans="1:6" ht="15">
      <c r="A9" s="230">
        <v>1983</v>
      </c>
      <c r="B9" s="79">
        <v>430.37</v>
      </c>
      <c r="C9" s="32">
        <f t="shared" si="0"/>
        <v>15.560388808334672</v>
      </c>
      <c r="E9" s="230"/>
      <c r="F9" s="17"/>
    </row>
    <row r="10" spans="1:6" ht="15">
      <c r="A10" s="230">
        <v>1984</v>
      </c>
      <c r="B10" s="79">
        <v>477.41</v>
      </c>
      <c r="C10" s="32">
        <f t="shared" si="0"/>
        <v>10.930129888235708</v>
      </c>
      <c r="E10" s="230"/>
      <c r="F10" s="17"/>
    </row>
    <row r="11" spans="1:6" ht="15">
      <c r="A11" s="230">
        <v>1985</v>
      </c>
      <c r="B11" s="79">
        <v>521.76</v>
      </c>
      <c r="C11" s="32">
        <f t="shared" si="0"/>
        <v>9.289709055109856</v>
      </c>
      <c r="E11" s="230"/>
      <c r="F11" s="17"/>
    </row>
    <row r="12" spans="1:6" ht="15">
      <c r="A12" s="230">
        <v>1986</v>
      </c>
      <c r="B12" s="79">
        <v>568.51</v>
      </c>
      <c r="C12" s="32">
        <f t="shared" si="0"/>
        <v>8.960058264336093</v>
      </c>
      <c r="E12" s="230"/>
      <c r="F12" s="17"/>
    </row>
    <row r="13" spans="1:6" ht="15">
      <c r="A13" s="230">
        <v>1987</v>
      </c>
      <c r="B13" s="79">
        <v>619.7</v>
      </c>
      <c r="C13" s="32">
        <f t="shared" si="0"/>
        <v>9.004239151466123</v>
      </c>
      <c r="E13" s="230"/>
      <c r="F13" s="17"/>
    </row>
    <row r="14" spans="1:6" ht="15">
      <c r="A14" s="230">
        <v>1988</v>
      </c>
      <c r="B14" s="79">
        <v>675.41</v>
      </c>
      <c r="C14" s="32">
        <f t="shared" si="0"/>
        <v>8.989833790543798</v>
      </c>
      <c r="E14" s="230"/>
      <c r="F14" s="17"/>
    </row>
    <row r="15" spans="1:6" ht="15">
      <c r="A15" s="230">
        <v>1989</v>
      </c>
      <c r="B15" s="79">
        <v>741.39</v>
      </c>
      <c r="C15" s="32">
        <f t="shared" si="0"/>
        <v>9.768881124057984</v>
      </c>
      <c r="E15" s="230"/>
      <c r="F15" s="17"/>
    </row>
    <row r="16" spans="1:6" ht="15">
      <c r="A16" s="230">
        <v>1990</v>
      </c>
      <c r="B16" s="79">
        <v>807.86</v>
      </c>
      <c r="C16" s="32">
        <f t="shared" si="0"/>
        <v>8.965591658910968</v>
      </c>
      <c r="E16" s="230"/>
      <c r="F16" s="17"/>
    </row>
    <row r="17" spans="1:6" ht="15">
      <c r="A17" s="230">
        <v>1991</v>
      </c>
      <c r="B17" s="79">
        <v>881.76</v>
      </c>
      <c r="C17" s="32">
        <f t="shared" si="0"/>
        <v>9.147624588418783</v>
      </c>
      <c r="E17" s="230"/>
      <c r="F17" s="17"/>
    </row>
    <row r="18" spans="1:6" ht="15">
      <c r="A18" s="230">
        <v>1992</v>
      </c>
      <c r="B18" s="79">
        <v>953.77</v>
      </c>
      <c r="C18" s="32">
        <f t="shared" si="0"/>
        <v>8.166621302848846</v>
      </c>
      <c r="E18" s="230"/>
      <c r="F18" s="17"/>
    </row>
    <row r="19" spans="1:6" ht="15">
      <c r="A19" s="230">
        <v>1993</v>
      </c>
      <c r="B19" s="79">
        <v>1020.46</v>
      </c>
      <c r="C19" s="32">
        <f t="shared" si="0"/>
        <v>6.992251800748614</v>
      </c>
      <c r="E19" s="230"/>
      <c r="F19" s="17"/>
    </row>
    <row r="20" spans="1:6" ht="15">
      <c r="A20" s="230">
        <v>1994</v>
      </c>
      <c r="B20" s="79">
        <v>1092.31</v>
      </c>
      <c r="C20" s="32">
        <f t="shared" si="0"/>
        <v>7.040942320130128</v>
      </c>
      <c r="E20" s="230"/>
      <c r="F20" s="17"/>
    </row>
    <row r="21" spans="1:6" ht="15">
      <c r="A21" s="230">
        <v>1995</v>
      </c>
      <c r="B21" s="79">
        <v>1144.7</v>
      </c>
      <c r="C21" s="32">
        <f t="shared" si="0"/>
        <v>4.79625747269549</v>
      </c>
      <c r="E21" s="230"/>
      <c r="F21" s="17"/>
    </row>
    <row r="22" spans="1:6" ht="15">
      <c r="A22" s="230">
        <v>1996</v>
      </c>
      <c r="B22" s="79">
        <v>1201.39</v>
      </c>
      <c r="C22" s="32">
        <f t="shared" si="0"/>
        <v>4.952389272298423</v>
      </c>
      <c r="E22" s="230"/>
      <c r="F22" s="17"/>
    </row>
    <row r="23" spans="1:6" ht="15">
      <c r="A23" s="230">
        <v>1997</v>
      </c>
      <c r="B23" s="79">
        <v>1258.83</v>
      </c>
      <c r="C23" s="32">
        <f t="shared" si="0"/>
        <v>4.781128526123892</v>
      </c>
      <c r="E23" s="230"/>
      <c r="F23" s="17"/>
    </row>
    <row r="24" spans="1:6" ht="15">
      <c r="A24" s="230">
        <v>1998</v>
      </c>
      <c r="B24" s="79">
        <v>1318.46</v>
      </c>
      <c r="C24" s="32">
        <f t="shared" si="0"/>
        <v>4.736938268074332</v>
      </c>
      <c r="E24" s="230"/>
      <c r="F24" s="17"/>
    </row>
    <row r="25" spans="1:6" ht="15">
      <c r="A25" s="230">
        <v>1999</v>
      </c>
      <c r="B25" s="79">
        <v>1369.03</v>
      </c>
      <c r="C25" s="32">
        <f t="shared" si="0"/>
        <v>3.835535397357518</v>
      </c>
      <c r="E25" s="230"/>
      <c r="F25" s="17"/>
    </row>
    <row r="26" spans="1:6" ht="15">
      <c r="A26" s="230">
        <v>2000</v>
      </c>
      <c r="B26" s="79">
        <v>1417.91</v>
      </c>
      <c r="C26" s="32">
        <f t="shared" si="0"/>
        <v>3.570411167030679</v>
      </c>
      <c r="E26" s="230"/>
      <c r="F26" s="17"/>
    </row>
    <row r="27" spans="1:6" ht="15">
      <c r="A27" s="230">
        <v>2001</v>
      </c>
      <c r="B27" s="79">
        <v>1461.68</v>
      </c>
      <c r="C27" s="32">
        <f t="shared" si="0"/>
        <v>3.08693781692773</v>
      </c>
      <c r="E27" s="230"/>
      <c r="F27" s="17"/>
    </row>
    <row r="28" spans="1:6" ht="15">
      <c r="A28" s="230">
        <v>2002</v>
      </c>
      <c r="B28" s="79">
        <v>1500.07</v>
      </c>
      <c r="C28" s="32">
        <f t="shared" si="0"/>
        <v>2.6264298615291906</v>
      </c>
      <c r="E28" s="230"/>
      <c r="F28" s="17"/>
    </row>
    <row r="29" spans="1:6" ht="15">
      <c r="A29" s="230">
        <v>2003</v>
      </c>
      <c r="B29" s="79">
        <v>1533.75</v>
      </c>
      <c r="C29" s="32">
        <f t="shared" si="0"/>
        <v>2.2452285560007246</v>
      </c>
      <c r="E29" s="230"/>
      <c r="F29" s="17"/>
    </row>
    <row r="30" spans="1:3" ht="15">
      <c r="A30" s="230">
        <v>2004</v>
      </c>
      <c r="B30" s="79">
        <v>1566.07</v>
      </c>
      <c r="C30" s="32">
        <f t="shared" si="0"/>
        <v>2.107253463732677</v>
      </c>
    </row>
    <row r="31" spans="1:3" ht="15">
      <c r="A31" s="230">
        <v>2005</v>
      </c>
      <c r="B31" s="79">
        <v>1599.37</v>
      </c>
      <c r="C31" s="32">
        <f t="shared" si="0"/>
        <v>2.126341734405228</v>
      </c>
    </row>
    <row r="32" spans="1:3" ht="15">
      <c r="A32" s="230">
        <v>2006</v>
      </c>
      <c r="B32" s="79">
        <v>1637.13</v>
      </c>
      <c r="C32" s="32">
        <f t="shared" si="0"/>
        <v>2.3609296160363282</v>
      </c>
    </row>
    <row r="33" spans="1:3" ht="15">
      <c r="A33" s="230">
        <v>2007</v>
      </c>
      <c r="B33" s="79">
        <v>1669.6</v>
      </c>
      <c r="C33" s="32">
        <f t="shared" si="0"/>
        <v>1.9833489093718761</v>
      </c>
    </row>
    <row r="34" spans="1:3" ht="15">
      <c r="A34" s="230">
        <v>2008</v>
      </c>
      <c r="B34" s="79">
        <v>1702.04</v>
      </c>
      <c r="C34" s="32">
        <f t="shared" si="0"/>
        <v>1.9429803545759496</v>
      </c>
    </row>
    <row r="35" spans="1:3" ht="15">
      <c r="A35" s="230">
        <v>2009</v>
      </c>
      <c r="B35" s="79">
        <v>1737.75</v>
      </c>
      <c r="C35" s="32">
        <f t="shared" si="0"/>
        <v>2.0980705506333597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230" customWidth="1"/>
    <col min="2" max="13" width="8.625" style="16" customWidth="1"/>
    <col min="14" max="16384" width="9.125" style="16" customWidth="1"/>
  </cols>
  <sheetData>
    <row r="1" ht="15">
      <c r="A1" s="230" t="s">
        <v>602</v>
      </c>
    </row>
    <row r="2" ht="15">
      <c r="A2" s="230" t="s">
        <v>601</v>
      </c>
    </row>
    <row r="5" spans="2:7" ht="15">
      <c r="B5" s="16" t="s">
        <v>159</v>
      </c>
      <c r="G5" s="16" t="s">
        <v>160</v>
      </c>
    </row>
    <row r="6" spans="2:11" ht="15">
      <c r="B6" s="53" t="s">
        <v>38</v>
      </c>
      <c r="C6" s="53" t="s">
        <v>410</v>
      </c>
      <c r="D6" s="53" t="s">
        <v>597</v>
      </c>
      <c r="E6" s="53" t="s">
        <v>226</v>
      </c>
      <c r="F6" s="53"/>
      <c r="G6" s="53" t="s">
        <v>598</v>
      </c>
      <c r="H6" s="53" t="s">
        <v>410</v>
      </c>
      <c r="I6" s="53" t="s">
        <v>597</v>
      </c>
      <c r="J6" s="53" t="s">
        <v>226</v>
      </c>
      <c r="K6" s="53" t="s">
        <v>73</v>
      </c>
    </row>
    <row r="7" spans="1:12" ht="15">
      <c r="A7" s="230">
        <v>1980</v>
      </c>
      <c r="B7" s="79">
        <v>41083</v>
      </c>
      <c r="C7" s="79">
        <v>16438</v>
      </c>
      <c r="D7" s="79">
        <v>374</v>
      </c>
      <c r="E7" s="79">
        <v>401</v>
      </c>
      <c r="G7" s="79">
        <v>223.24</v>
      </c>
      <c r="H7" s="79">
        <v>843.59</v>
      </c>
      <c r="I7" s="79">
        <v>377.89</v>
      </c>
      <c r="J7" s="79">
        <v>112.91</v>
      </c>
      <c r="K7" s="79">
        <f>'[1]1.9'!B6</f>
        <v>289.5</v>
      </c>
      <c r="L7" s="55"/>
    </row>
    <row r="8" spans="1:11" ht="15">
      <c r="A8" s="230">
        <v>1981</v>
      </c>
      <c r="B8" s="79">
        <v>46773</v>
      </c>
      <c r="C8" s="79">
        <v>19162</v>
      </c>
      <c r="D8" s="79">
        <v>490</v>
      </c>
      <c r="E8" s="79">
        <v>558</v>
      </c>
      <c r="G8" s="79">
        <v>251.78</v>
      </c>
      <c r="H8" s="79">
        <v>972.54</v>
      </c>
      <c r="I8" s="79">
        <v>487.65</v>
      </c>
      <c r="J8" s="79">
        <v>150.65</v>
      </c>
      <c r="K8" s="79">
        <f>'[1]1.9'!B7</f>
        <v>329.96</v>
      </c>
    </row>
    <row r="9" spans="1:11" ht="15">
      <c r="A9" s="230">
        <v>1982</v>
      </c>
      <c r="B9" s="79">
        <v>52915</v>
      </c>
      <c r="C9" s="79">
        <v>22109</v>
      </c>
      <c r="D9" s="79">
        <v>598</v>
      </c>
      <c r="E9" s="79">
        <v>827</v>
      </c>
      <c r="G9" s="79">
        <v>281.36</v>
      </c>
      <c r="H9" s="79">
        <v>1104.1</v>
      </c>
      <c r="I9" s="79">
        <v>579.31</v>
      </c>
      <c r="J9" s="79">
        <v>215.73</v>
      </c>
      <c r="K9" s="79">
        <f>'[1]1.9'!B8</f>
        <v>372.42</v>
      </c>
    </row>
    <row r="10" spans="1:11" ht="15">
      <c r="A10" s="230">
        <v>1983</v>
      </c>
      <c r="B10" s="79">
        <v>61029</v>
      </c>
      <c r="C10" s="79">
        <v>26286</v>
      </c>
      <c r="D10" s="79">
        <v>785</v>
      </c>
      <c r="E10" s="79">
        <v>1117</v>
      </c>
      <c r="G10" s="79">
        <v>321.04</v>
      </c>
      <c r="H10" s="79">
        <v>1297.4</v>
      </c>
      <c r="I10" s="79">
        <v>750.46</v>
      </c>
      <c r="J10" s="79">
        <v>281.19</v>
      </c>
      <c r="K10" s="79">
        <f>'[1]1.9'!B9</f>
        <v>430.37</v>
      </c>
    </row>
    <row r="11" spans="1:11" ht="15">
      <c r="A11" s="230">
        <v>1984</v>
      </c>
      <c r="B11" s="79">
        <v>67764</v>
      </c>
      <c r="C11" s="79">
        <v>29869</v>
      </c>
      <c r="D11" s="79">
        <v>937</v>
      </c>
      <c r="E11" s="79">
        <v>1444</v>
      </c>
      <c r="G11" s="79">
        <v>352.85</v>
      </c>
      <c r="H11" s="79">
        <v>1452.94</v>
      </c>
      <c r="I11" s="79">
        <v>860.05</v>
      </c>
      <c r="J11" s="79">
        <v>348.06</v>
      </c>
      <c r="K11" s="79">
        <f>'[1]1.9'!B10</f>
        <v>477.41</v>
      </c>
    </row>
    <row r="12" spans="1:11" ht="15">
      <c r="A12" s="230">
        <v>1985</v>
      </c>
      <c r="B12" s="79">
        <v>74479</v>
      </c>
      <c r="C12" s="79">
        <v>33219</v>
      </c>
      <c r="D12" s="79">
        <v>1085</v>
      </c>
      <c r="E12" s="79">
        <v>1822</v>
      </c>
      <c r="G12" s="79">
        <v>383.79</v>
      </c>
      <c r="H12" s="79">
        <v>1594.74</v>
      </c>
      <c r="I12" s="79">
        <v>960.79</v>
      </c>
      <c r="J12" s="79">
        <v>417.18</v>
      </c>
      <c r="K12" s="79">
        <f>'[1]1.9'!B11</f>
        <v>521.76</v>
      </c>
    </row>
    <row r="13" spans="1:11" ht="15">
      <c r="A13" s="230">
        <v>1986</v>
      </c>
      <c r="B13" s="79">
        <v>81888</v>
      </c>
      <c r="C13" s="79">
        <v>36776</v>
      </c>
      <c r="D13" s="79">
        <v>1259</v>
      </c>
      <c r="E13" s="79">
        <v>2218</v>
      </c>
      <c r="G13" s="79">
        <v>417.23</v>
      </c>
      <c r="H13" s="79">
        <v>1737.38</v>
      </c>
      <c r="I13" s="79">
        <v>1075.99</v>
      </c>
      <c r="J13" s="79">
        <v>480.88</v>
      </c>
      <c r="K13" s="79">
        <f>'[1]1.9'!B12</f>
        <v>568.51</v>
      </c>
    </row>
    <row r="14" spans="1:11" ht="15">
      <c r="A14" s="230">
        <v>1987</v>
      </c>
      <c r="B14" s="79">
        <v>89791</v>
      </c>
      <c r="C14" s="79">
        <v>40912</v>
      </c>
      <c r="D14" s="79">
        <v>1464</v>
      </c>
      <c r="E14" s="79">
        <v>2686</v>
      </c>
      <c r="G14" s="79">
        <v>452.58</v>
      </c>
      <c r="H14" s="79">
        <v>1903.85</v>
      </c>
      <c r="I14" s="79">
        <v>1211</v>
      </c>
      <c r="J14" s="79">
        <v>552.47</v>
      </c>
      <c r="K14" s="79">
        <f>'[1]1.9'!B13</f>
        <v>619.7</v>
      </c>
    </row>
    <row r="15" spans="1:11" ht="15">
      <c r="A15" s="230">
        <v>1988</v>
      </c>
      <c r="B15" s="79">
        <v>97972</v>
      </c>
      <c r="C15" s="79">
        <v>45725</v>
      </c>
      <c r="D15" s="79">
        <v>1694</v>
      </c>
      <c r="E15" s="79">
        <v>3237</v>
      </c>
      <c r="G15" s="79">
        <v>489.19</v>
      </c>
      <c r="H15" s="79">
        <v>2097.62</v>
      </c>
      <c r="I15" s="79">
        <v>1349.71</v>
      </c>
      <c r="J15" s="79">
        <v>633.44</v>
      </c>
      <c r="K15" s="79">
        <f>'[1]1.9'!B14</f>
        <v>675.41</v>
      </c>
    </row>
    <row r="16" spans="1:11" ht="15">
      <c r="A16" s="230">
        <v>1989</v>
      </c>
      <c r="B16" s="79">
        <v>107936</v>
      </c>
      <c r="C16" s="79">
        <v>51410</v>
      </c>
      <c r="D16" s="79">
        <v>1933</v>
      </c>
      <c r="E16" s="79">
        <v>3832</v>
      </c>
      <c r="G16" s="79">
        <v>533.27</v>
      </c>
      <c r="H16" s="79">
        <v>2324.66</v>
      </c>
      <c r="I16" s="79">
        <v>1500.85</v>
      </c>
      <c r="J16" s="79">
        <v>719.37</v>
      </c>
      <c r="K16" s="79">
        <f>'[1]1.9'!B15</f>
        <v>741.39</v>
      </c>
    </row>
    <row r="17" spans="1:11" ht="15">
      <c r="A17" s="230">
        <v>1990</v>
      </c>
      <c r="B17" s="79">
        <v>118649</v>
      </c>
      <c r="C17" s="79">
        <v>57392</v>
      </c>
      <c r="D17" s="79">
        <v>2174</v>
      </c>
      <c r="E17" s="79">
        <v>4540</v>
      </c>
      <c r="G17" s="79">
        <v>579.12</v>
      </c>
      <c r="H17" s="79">
        <v>2546.08</v>
      </c>
      <c r="I17" s="79">
        <v>1661.07</v>
      </c>
      <c r="J17" s="79">
        <v>808.64</v>
      </c>
      <c r="K17" s="79">
        <f>'[1]1.9'!B16</f>
        <v>807.86</v>
      </c>
    </row>
    <row r="18" spans="1:11" ht="15">
      <c r="A18" s="230">
        <v>1991</v>
      </c>
      <c r="B18" s="79">
        <v>130913</v>
      </c>
      <c r="C18" s="79">
        <v>64222</v>
      </c>
      <c r="D18" s="79">
        <v>2455</v>
      </c>
      <c r="E18" s="79">
        <v>5378</v>
      </c>
      <c r="G18" s="79">
        <v>629.82</v>
      </c>
      <c r="H18" s="79">
        <v>2794.37</v>
      </c>
      <c r="I18" s="79">
        <v>1822</v>
      </c>
      <c r="J18" s="79">
        <v>913.42</v>
      </c>
      <c r="K18" s="79">
        <f>'[1]1.9'!B17</f>
        <v>881.76</v>
      </c>
    </row>
    <row r="19" spans="1:11" ht="15">
      <c r="A19" s="230">
        <v>1992</v>
      </c>
      <c r="B19" s="79">
        <v>142912</v>
      </c>
      <c r="C19" s="79">
        <v>71474</v>
      </c>
      <c r="D19" s="79">
        <v>2825</v>
      </c>
      <c r="E19" s="79">
        <v>6294</v>
      </c>
      <c r="G19" s="79">
        <v>677.53</v>
      </c>
      <c r="H19" s="79">
        <v>3048.77</v>
      </c>
      <c r="I19" s="79">
        <v>2027.92</v>
      </c>
      <c r="J19" s="79">
        <v>1013.19</v>
      </c>
      <c r="K19" s="79">
        <f>'[1]1.9'!B18</f>
        <v>953.77</v>
      </c>
    </row>
    <row r="20" spans="1:11" ht="15">
      <c r="A20" s="230">
        <v>1993</v>
      </c>
      <c r="B20" s="79">
        <v>153939</v>
      </c>
      <c r="C20" s="79">
        <v>78596</v>
      </c>
      <c r="D20" s="79">
        <v>3142</v>
      </c>
      <c r="E20" s="79">
        <v>7430</v>
      </c>
      <c r="G20" s="79">
        <v>720.45</v>
      </c>
      <c r="H20" s="79">
        <v>3280.77</v>
      </c>
      <c r="I20" s="79">
        <v>2183.17</v>
      </c>
      <c r="J20" s="79">
        <v>1135.3</v>
      </c>
      <c r="K20" s="79">
        <f>'[1]1.9'!B19</f>
        <v>1020.46</v>
      </c>
    </row>
    <row r="21" spans="1:11" ht="15">
      <c r="A21" s="230">
        <v>1994</v>
      </c>
      <c r="B21" s="79">
        <v>166426</v>
      </c>
      <c r="C21" s="79">
        <v>86163</v>
      </c>
      <c r="D21" s="79">
        <v>3467</v>
      </c>
      <c r="E21" s="79">
        <v>8592</v>
      </c>
      <c r="G21" s="79">
        <v>769.01</v>
      </c>
      <c r="H21" s="79">
        <v>3523.94</v>
      </c>
      <c r="I21" s="79">
        <v>2324.71</v>
      </c>
      <c r="J21" s="79">
        <v>1259.9</v>
      </c>
      <c r="K21" s="79">
        <f>'[1]1.9'!B20</f>
        <v>1092.31</v>
      </c>
    </row>
    <row r="22" spans="1:11" ht="15">
      <c r="A22" s="230">
        <v>1995</v>
      </c>
      <c r="B22" s="79">
        <v>175983</v>
      </c>
      <c r="C22" s="79">
        <v>92653</v>
      </c>
      <c r="D22" s="79">
        <v>3790</v>
      </c>
      <c r="E22" s="79">
        <v>9633</v>
      </c>
      <c r="G22" s="79">
        <v>803.55</v>
      </c>
      <c r="H22" s="79">
        <v>3704.9</v>
      </c>
      <c r="I22" s="79">
        <v>2447.34</v>
      </c>
      <c r="J22" s="79">
        <v>1349.51</v>
      </c>
      <c r="K22" s="79">
        <f>'[1]1.9'!B21</f>
        <v>1144.7</v>
      </c>
    </row>
    <row r="23" spans="1:11" ht="15">
      <c r="A23" s="230">
        <v>1996</v>
      </c>
      <c r="B23" s="79">
        <v>187285</v>
      </c>
      <c r="C23" s="79">
        <v>99585</v>
      </c>
      <c r="D23" s="79">
        <v>4085</v>
      </c>
      <c r="E23" s="79">
        <v>10651</v>
      </c>
      <c r="G23" s="79">
        <v>843.53</v>
      </c>
      <c r="H23" s="79">
        <v>3893.76</v>
      </c>
      <c r="I23" s="79">
        <v>2524.4</v>
      </c>
      <c r="J23" s="79">
        <v>1421.57</v>
      </c>
      <c r="K23" s="79">
        <f>'[1]1.9'!B22</f>
        <v>1201.39</v>
      </c>
    </row>
    <row r="24" spans="1:11" ht="15">
      <c r="A24" s="230">
        <v>1997</v>
      </c>
      <c r="B24" s="79">
        <v>199643</v>
      </c>
      <c r="C24" s="79">
        <v>106647</v>
      </c>
      <c r="D24" s="79">
        <v>4359</v>
      </c>
      <c r="E24" s="79">
        <v>11661</v>
      </c>
      <c r="G24" s="79">
        <v>886.45</v>
      </c>
      <c r="H24" s="79">
        <v>4078.04</v>
      </c>
      <c r="I24" s="79">
        <v>2590.85</v>
      </c>
      <c r="J24" s="79">
        <v>1476.96</v>
      </c>
      <c r="K24" s="79">
        <f>'[1]1.9'!B23</f>
        <v>1258.83</v>
      </c>
    </row>
    <row r="25" spans="1:11" ht="15">
      <c r="A25" s="230">
        <v>1998</v>
      </c>
      <c r="B25" s="79">
        <v>212238</v>
      </c>
      <c r="C25" s="79">
        <v>114161</v>
      </c>
      <c r="D25" s="79">
        <v>4745</v>
      </c>
      <c r="E25" s="79">
        <v>12830</v>
      </c>
      <c r="G25" s="79">
        <v>929.95</v>
      </c>
      <c r="H25" s="79">
        <v>4269.24</v>
      </c>
      <c r="I25" s="79">
        <v>2713.57</v>
      </c>
      <c r="J25" s="79">
        <v>1548.77</v>
      </c>
      <c r="K25" s="79">
        <f>'[1]1.9'!B24</f>
        <v>1318.46</v>
      </c>
    </row>
    <row r="26" spans="1:11" ht="15">
      <c r="A26" s="230">
        <v>1999</v>
      </c>
      <c r="B26" s="79">
        <v>224529</v>
      </c>
      <c r="C26" s="79">
        <v>120308</v>
      </c>
      <c r="D26" s="79">
        <v>5097</v>
      </c>
      <c r="E26" s="79">
        <v>13995</v>
      </c>
      <c r="G26" s="79">
        <v>970.71</v>
      </c>
      <c r="H26" s="79">
        <v>4397.26</v>
      </c>
      <c r="I26" s="79">
        <v>2799.97</v>
      </c>
      <c r="J26" s="79">
        <v>1604.73</v>
      </c>
      <c r="K26" s="79">
        <f>'[1]1.9'!B25</f>
        <v>1369.03</v>
      </c>
    </row>
    <row r="27" spans="1:11" ht="15">
      <c r="A27" s="230">
        <v>2000</v>
      </c>
      <c r="B27" s="79">
        <v>237272</v>
      </c>
      <c r="C27" s="79">
        <v>126158</v>
      </c>
      <c r="D27" s="79">
        <v>5396</v>
      </c>
      <c r="E27" s="79">
        <v>15242</v>
      </c>
      <c r="G27" s="79">
        <v>1013.37</v>
      </c>
      <c r="H27" s="79">
        <v>4512.85</v>
      </c>
      <c r="I27" s="79">
        <v>2748.61</v>
      </c>
      <c r="J27" s="79">
        <v>1648.43</v>
      </c>
      <c r="K27" s="79">
        <f>'[1]1.9'!B26</f>
        <v>1417.91</v>
      </c>
    </row>
    <row r="28" spans="1:12" ht="15">
      <c r="A28" s="230">
        <v>2001</v>
      </c>
      <c r="B28" s="79">
        <v>249276</v>
      </c>
      <c r="C28" s="79">
        <v>131652</v>
      </c>
      <c r="D28" s="79">
        <v>5692</v>
      </c>
      <c r="E28" s="79">
        <v>16469</v>
      </c>
      <c r="G28" s="79">
        <v>1050.65</v>
      </c>
      <c r="H28" s="79">
        <v>4613.45</v>
      </c>
      <c r="I28" s="79">
        <v>2787.52</v>
      </c>
      <c r="J28" s="79">
        <v>1694</v>
      </c>
      <c r="K28" s="79">
        <f>'[1]1.9'!B27</f>
        <v>1461.68</v>
      </c>
      <c r="L28" s="55"/>
    </row>
    <row r="29" spans="1:11" ht="15">
      <c r="A29" s="230">
        <v>2002</v>
      </c>
      <c r="B29" s="79">
        <v>260273</v>
      </c>
      <c r="C29" s="79">
        <v>137521</v>
      </c>
      <c r="D29" s="79">
        <v>5887</v>
      </c>
      <c r="E29" s="79">
        <v>17698</v>
      </c>
      <c r="G29" s="79">
        <v>1081.63</v>
      </c>
      <c r="H29" s="79">
        <v>4720.25</v>
      </c>
      <c r="I29" s="79">
        <v>2771.12</v>
      </c>
      <c r="J29" s="79">
        <v>1740.11</v>
      </c>
      <c r="K29" s="79">
        <f>'[1]1.9'!B28</f>
        <v>1500.07</v>
      </c>
    </row>
    <row r="30" spans="1:12" ht="15">
      <c r="A30" s="230">
        <v>2003</v>
      </c>
      <c r="B30" s="79">
        <v>270644</v>
      </c>
      <c r="C30" s="79">
        <v>143220</v>
      </c>
      <c r="D30" s="79">
        <v>6051</v>
      </c>
      <c r="E30" s="79">
        <v>18902</v>
      </c>
      <c r="G30" s="79">
        <v>1109.21</v>
      </c>
      <c r="H30" s="79">
        <v>4812.99</v>
      </c>
      <c r="I30" s="79">
        <v>2747.38</v>
      </c>
      <c r="J30" s="79">
        <v>1776.2</v>
      </c>
      <c r="K30" s="79">
        <f>'[1]1.9'!B29</f>
        <v>1533.75</v>
      </c>
      <c r="L30" s="32"/>
    </row>
    <row r="31" spans="1:12" ht="15">
      <c r="A31" s="230">
        <v>2004</v>
      </c>
      <c r="B31" s="79">
        <v>282138</v>
      </c>
      <c r="C31" s="79">
        <v>148006</v>
      </c>
      <c r="D31" s="79">
        <v>6308</v>
      </c>
      <c r="E31" s="79">
        <v>20145</v>
      </c>
      <c r="G31" s="79">
        <v>1139.87</v>
      </c>
      <c r="H31" s="79">
        <v>4860.62</v>
      </c>
      <c r="I31" s="79">
        <v>2754.98</v>
      </c>
      <c r="J31" s="79">
        <v>1805.09</v>
      </c>
      <c r="K31" s="79">
        <f>'[1]1.9'!B30</f>
        <v>1566.07</v>
      </c>
      <c r="L31" s="32"/>
    </row>
    <row r="32" spans="1:11" ht="15">
      <c r="A32" s="230">
        <v>2005</v>
      </c>
      <c r="B32" s="79">
        <v>293624</v>
      </c>
      <c r="C32" s="79">
        <v>153661</v>
      </c>
      <c r="D32" s="79">
        <v>6526</v>
      </c>
      <c r="E32" s="79">
        <v>21480</v>
      </c>
      <c r="G32" s="79">
        <v>1169.13</v>
      </c>
      <c r="H32" s="79">
        <v>4929.72</v>
      </c>
      <c r="I32" s="79">
        <v>2732.07</v>
      </c>
      <c r="J32" s="79">
        <v>1840.13</v>
      </c>
      <c r="K32" s="79">
        <f>'[1]1.9'!B31</f>
        <v>1599.37</v>
      </c>
    </row>
    <row r="33" spans="1:12" ht="15">
      <c r="A33" s="230">
        <v>2006</v>
      </c>
      <c r="B33" s="79">
        <v>306133</v>
      </c>
      <c r="C33" s="79">
        <v>159977</v>
      </c>
      <c r="D33" s="79">
        <v>6769</v>
      </c>
      <c r="E33" s="79">
        <v>23240</v>
      </c>
      <c r="G33" s="79">
        <v>1200.27</v>
      </c>
      <c r="H33" s="79">
        <v>5015.76</v>
      </c>
      <c r="I33" s="79">
        <v>2725.76</v>
      </c>
      <c r="J33" s="79">
        <v>1900.77</v>
      </c>
      <c r="K33" s="79">
        <f>'[1]1.9'!B32</f>
        <v>1637.13</v>
      </c>
      <c r="L33" s="78"/>
    </row>
    <row r="34" spans="1:12" ht="15">
      <c r="A34" s="230">
        <v>2007</v>
      </c>
      <c r="B34" s="79">
        <v>317633</v>
      </c>
      <c r="C34" s="79">
        <v>166429</v>
      </c>
      <c r="D34" s="79">
        <v>7073</v>
      </c>
      <c r="E34" s="79">
        <v>25109</v>
      </c>
      <c r="G34" s="79">
        <v>1225.31</v>
      </c>
      <c r="H34" s="79">
        <v>5103.79</v>
      </c>
      <c r="I34" s="79">
        <v>2738.22</v>
      </c>
      <c r="J34" s="79">
        <v>1962.37</v>
      </c>
      <c r="K34" s="79">
        <f>'[1]1.9'!B33</f>
        <v>1669.6</v>
      </c>
      <c r="L34" s="78"/>
    </row>
    <row r="35" spans="1:12" ht="15">
      <c r="A35" s="230">
        <v>2008</v>
      </c>
      <c r="B35" s="79">
        <v>329174</v>
      </c>
      <c r="C35" s="79">
        <v>173066</v>
      </c>
      <c r="D35" s="79">
        <v>7285</v>
      </c>
      <c r="E35" s="79">
        <v>27093</v>
      </c>
      <c r="G35" s="79">
        <v>1250.21</v>
      </c>
      <c r="H35" s="79">
        <v>5193.75</v>
      </c>
      <c r="I35" s="79">
        <v>2724.23</v>
      </c>
      <c r="J35" s="79">
        <v>2029.08</v>
      </c>
      <c r="K35" s="79">
        <f>'[1]1.9'!B34</f>
        <v>1702.04</v>
      </c>
      <c r="L35" s="78"/>
    </row>
    <row r="36" spans="1:11" ht="15">
      <c r="A36" s="230">
        <v>2009</v>
      </c>
      <c r="B36" s="79">
        <v>341701</v>
      </c>
      <c r="C36" s="79">
        <v>179718</v>
      </c>
      <c r="D36" s="79">
        <v>7583</v>
      </c>
      <c r="E36" s="79">
        <v>29237</v>
      </c>
      <c r="F36" s="80"/>
      <c r="G36" s="79">
        <v>1278.66</v>
      </c>
      <c r="H36" s="79">
        <v>5283.68</v>
      </c>
      <c r="I36" s="79">
        <v>2735.45</v>
      </c>
      <c r="J36" s="79">
        <v>2101.14</v>
      </c>
      <c r="K36" s="79">
        <f>'[1]1.9'!B35</f>
        <v>1737.75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6.375" style="232" customWidth="1"/>
    <col min="2" max="2" width="10.375" style="34" customWidth="1"/>
    <col min="3" max="3" width="7.625" style="53" customWidth="1"/>
    <col min="4" max="4" width="8.375" style="53" bestFit="1" customWidth="1"/>
    <col min="5" max="5" width="8.25390625" style="53" customWidth="1"/>
    <col min="6" max="6" width="9.25390625" style="53" bestFit="1" customWidth="1"/>
    <col min="7" max="7" width="9.875" style="53" customWidth="1"/>
    <col min="8" max="8" width="6.25390625" style="16" customWidth="1"/>
    <col min="9" max="14" width="9.125" style="16" customWidth="1"/>
    <col min="15" max="15" width="6.25390625" style="16" customWidth="1"/>
    <col min="16" max="16384" width="9.125" style="16" customWidth="1"/>
  </cols>
  <sheetData>
    <row r="1" ht="15" customHeight="1">
      <c r="A1" s="232" t="s">
        <v>164</v>
      </c>
    </row>
    <row r="2" ht="15" customHeight="1">
      <c r="A2" s="232" t="s">
        <v>165</v>
      </c>
    </row>
    <row r="5" spans="1:21" ht="15" customHeight="1">
      <c r="A5" s="232" t="s">
        <v>65</v>
      </c>
      <c r="D5" s="232"/>
      <c r="E5" s="232"/>
      <c r="F5" s="34"/>
      <c r="G5" s="232"/>
      <c r="I5" s="232" t="s">
        <v>173</v>
      </c>
      <c r="J5" s="53"/>
      <c r="K5" s="232"/>
      <c r="L5" s="232"/>
      <c r="M5" s="232"/>
      <c r="N5" s="232"/>
      <c r="P5" s="232" t="s">
        <v>69</v>
      </c>
      <c r="Q5" s="53"/>
      <c r="R5" s="232"/>
      <c r="S5" s="232"/>
      <c r="T5" s="232"/>
      <c r="U5" s="232"/>
    </row>
    <row r="6" spans="3:21" ht="15" customHeight="1">
      <c r="C6" s="53" t="s">
        <v>166</v>
      </c>
      <c r="D6" s="53" t="s">
        <v>166</v>
      </c>
      <c r="E6" s="53" t="s">
        <v>166</v>
      </c>
      <c r="F6" s="53" t="s">
        <v>166</v>
      </c>
      <c r="G6" s="53" t="s">
        <v>167</v>
      </c>
      <c r="H6" s="232"/>
      <c r="I6" s="34"/>
      <c r="J6" s="53" t="s">
        <v>166</v>
      </c>
      <c r="K6" s="53" t="s">
        <v>166</v>
      </c>
      <c r="L6" s="53" t="s">
        <v>166</v>
      </c>
      <c r="M6" s="53" t="s">
        <v>174</v>
      </c>
      <c r="N6" s="53" t="s">
        <v>167</v>
      </c>
      <c r="O6" s="232"/>
      <c r="P6" s="34"/>
      <c r="Q6" s="53" t="s">
        <v>166</v>
      </c>
      <c r="R6" s="53" t="s">
        <v>166</v>
      </c>
      <c r="S6" s="53" t="s">
        <v>166</v>
      </c>
      <c r="T6" s="53" t="s">
        <v>174</v>
      </c>
      <c r="U6" s="53" t="s">
        <v>167</v>
      </c>
    </row>
    <row r="7" spans="2:21" ht="15" customHeight="1">
      <c r="B7" s="34" t="s">
        <v>168</v>
      </c>
      <c r="D7" s="53" t="s">
        <v>169</v>
      </c>
      <c r="E7" s="53" t="s">
        <v>170</v>
      </c>
      <c r="F7" s="53" t="s">
        <v>171</v>
      </c>
      <c r="H7" s="232"/>
      <c r="I7" s="34"/>
      <c r="J7" s="53"/>
      <c r="K7" s="53" t="s">
        <v>169</v>
      </c>
      <c r="L7" s="53" t="s">
        <v>170</v>
      </c>
      <c r="M7" s="53" t="s">
        <v>171</v>
      </c>
      <c r="N7" s="53"/>
      <c r="O7" s="232"/>
      <c r="P7" s="34"/>
      <c r="Q7" s="53"/>
      <c r="R7" s="53" t="s">
        <v>169</v>
      </c>
      <c r="S7" s="53" t="s">
        <v>170</v>
      </c>
      <c r="T7" s="53" t="s">
        <v>171</v>
      </c>
      <c r="U7" s="53"/>
    </row>
    <row r="8" spans="1:21" ht="15" customHeight="1">
      <c r="A8" s="230">
        <v>1978</v>
      </c>
      <c r="B8" s="82">
        <v>12859</v>
      </c>
      <c r="C8" s="55">
        <v>93.6</v>
      </c>
      <c r="D8" s="55">
        <v>0.8</v>
      </c>
      <c r="E8" s="55">
        <v>0.1</v>
      </c>
      <c r="F8" s="55">
        <v>0.1</v>
      </c>
      <c r="G8" s="55">
        <v>5.4</v>
      </c>
      <c r="H8" s="230"/>
      <c r="I8" s="82">
        <v>520</v>
      </c>
      <c r="J8" s="55">
        <v>93.3</v>
      </c>
      <c r="K8" s="55" t="s">
        <v>175</v>
      </c>
      <c r="L8" s="55" t="s">
        <v>175</v>
      </c>
      <c r="M8" s="55">
        <v>0</v>
      </c>
      <c r="N8" s="55">
        <v>6.7</v>
      </c>
      <c r="O8" s="230"/>
      <c r="P8" s="82">
        <v>315</v>
      </c>
      <c r="Q8" s="55">
        <v>82.9</v>
      </c>
      <c r="R8" s="55">
        <v>2.2</v>
      </c>
      <c r="S8" s="55" t="s">
        <v>175</v>
      </c>
      <c r="T8" s="55">
        <v>0.6</v>
      </c>
      <c r="U8" s="55">
        <v>14.3</v>
      </c>
    </row>
    <row r="9" spans="1:21" ht="15" customHeight="1">
      <c r="A9" s="230">
        <v>1979</v>
      </c>
      <c r="B9" s="82">
        <v>14609</v>
      </c>
      <c r="C9" s="55">
        <v>94</v>
      </c>
      <c r="D9" s="55">
        <v>0.9</v>
      </c>
      <c r="E9" s="55">
        <v>0.2</v>
      </c>
      <c r="F9" s="55">
        <v>0</v>
      </c>
      <c r="G9" s="55">
        <v>4.9</v>
      </c>
      <c r="H9" s="230"/>
      <c r="I9" s="82">
        <v>652</v>
      </c>
      <c r="J9" s="55">
        <v>94.5</v>
      </c>
      <c r="K9" s="55">
        <v>0.3</v>
      </c>
      <c r="L9" s="55" t="s">
        <v>175</v>
      </c>
      <c r="M9" s="55">
        <v>0</v>
      </c>
      <c r="N9" s="55">
        <v>5.2</v>
      </c>
      <c r="O9" s="230"/>
      <c r="P9" s="82">
        <v>333</v>
      </c>
      <c r="Q9" s="55">
        <v>82.9</v>
      </c>
      <c r="R9" s="55">
        <v>3.9</v>
      </c>
      <c r="S9" s="55" t="s">
        <v>175</v>
      </c>
      <c r="T9" s="55">
        <v>0</v>
      </c>
      <c r="U9" s="55">
        <v>13.2</v>
      </c>
    </row>
    <row r="10" spans="1:21" ht="15" customHeight="1">
      <c r="A10" s="230">
        <v>1980</v>
      </c>
      <c r="B10" s="82">
        <v>15655</v>
      </c>
      <c r="C10" s="55">
        <v>93.1</v>
      </c>
      <c r="D10" s="55">
        <v>1.1</v>
      </c>
      <c r="E10" s="55">
        <v>0.3</v>
      </c>
      <c r="F10" s="55">
        <v>0.1</v>
      </c>
      <c r="G10" s="55">
        <v>5.5</v>
      </c>
      <c r="H10" s="230"/>
      <c r="I10" s="82">
        <v>984</v>
      </c>
      <c r="J10" s="55">
        <v>93</v>
      </c>
      <c r="K10" s="55">
        <v>0.7</v>
      </c>
      <c r="L10" s="55">
        <v>0.3</v>
      </c>
      <c r="M10" s="55">
        <v>0.2</v>
      </c>
      <c r="N10" s="55">
        <v>5.8</v>
      </c>
      <c r="O10" s="230"/>
      <c r="P10" s="82">
        <v>336</v>
      </c>
      <c r="Q10" s="55">
        <v>77.4</v>
      </c>
      <c r="R10" s="55">
        <v>3.6</v>
      </c>
      <c r="S10" s="55">
        <v>0.3</v>
      </c>
      <c r="T10" s="55">
        <v>0.3</v>
      </c>
      <c r="U10" s="55">
        <v>18.5</v>
      </c>
    </row>
    <row r="11" spans="1:21" ht="15" customHeight="1">
      <c r="A11" s="230">
        <v>1981</v>
      </c>
      <c r="B11" s="82">
        <v>16997</v>
      </c>
      <c r="C11" s="55">
        <v>91.7</v>
      </c>
      <c r="D11" s="55">
        <v>1</v>
      </c>
      <c r="E11" s="55">
        <v>0.4</v>
      </c>
      <c r="F11" s="55">
        <v>1.2</v>
      </c>
      <c r="G11" s="55">
        <v>5.8</v>
      </c>
      <c r="H11" s="230"/>
      <c r="I11" s="82">
        <v>1887</v>
      </c>
      <c r="J11" s="55">
        <v>93.4</v>
      </c>
      <c r="K11" s="55">
        <v>0.8</v>
      </c>
      <c r="L11" s="55">
        <v>0.6</v>
      </c>
      <c r="M11" s="55">
        <v>0.9</v>
      </c>
      <c r="N11" s="55">
        <v>4.4</v>
      </c>
      <c r="O11" s="230"/>
      <c r="P11" s="82">
        <v>328</v>
      </c>
      <c r="Q11" s="55">
        <v>80.2</v>
      </c>
      <c r="R11" s="55">
        <v>5.2</v>
      </c>
      <c r="S11" s="55">
        <v>0.3</v>
      </c>
      <c r="T11" s="55">
        <v>0.8999999999999999</v>
      </c>
      <c r="U11" s="55">
        <v>13.4</v>
      </c>
    </row>
    <row r="12" spans="1:21" ht="15" customHeight="1">
      <c r="A12" s="230">
        <v>1982</v>
      </c>
      <c r="B12" s="82">
        <v>18442</v>
      </c>
      <c r="C12" s="55">
        <v>89.4</v>
      </c>
      <c r="D12" s="55">
        <v>1</v>
      </c>
      <c r="E12" s="55">
        <v>0.7</v>
      </c>
      <c r="F12" s="55">
        <v>3.2</v>
      </c>
      <c r="G12" s="55">
        <v>5.7</v>
      </c>
      <c r="H12" s="230"/>
      <c r="I12" s="82">
        <v>3148</v>
      </c>
      <c r="J12" s="55">
        <v>89.7</v>
      </c>
      <c r="K12" s="55">
        <v>0.9</v>
      </c>
      <c r="L12" s="55">
        <v>0.7</v>
      </c>
      <c r="M12" s="55">
        <v>4.2</v>
      </c>
      <c r="N12" s="55">
        <v>4.6</v>
      </c>
      <c r="O12" s="230"/>
      <c r="P12" s="82">
        <v>418</v>
      </c>
      <c r="Q12" s="55">
        <v>75.8</v>
      </c>
      <c r="R12" s="55">
        <v>2.4</v>
      </c>
      <c r="S12" s="55" t="s">
        <v>175</v>
      </c>
      <c r="T12" s="55">
        <v>3.6</v>
      </c>
      <c r="U12" s="55">
        <v>18.2</v>
      </c>
    </row>
    <row r="13" spans="1:21" ht="15" customHeight="1">
      <c r="A13" s="230">
        <v>1983</v>
      </c>
      <c r="B13" s="82">
        <v>21266</v>
      </c>
      <c r="C13" s="55">
        <v>87.8</v>
      </c>
      <c r="D13" s="55">
        <v>1</v>
      </c>
      <c r="E13" s="55">
        <v>0.9</v>
      </c>
      <c r="F13" s="55">
        <v>5.2</v>
      </c>
      <c r="G13" s="55">
        <v>5.1</v>
      </c>
      <c r="H13" s="230"/>
      <c r="I13" s="82">
        <v>3749</v>
      </c>
      <c r="J13" s="55">
        <v>86.6</v>
      </c>
      <c r="K13" s="55">
        <v>1.7</v>
      </c>
      <c r="L13" s="55">
        <v>0.6</v>
      </c>
      <c r="M13" s="55">
        <v>7.2</v>
      </c>
      <c r="N13" s="55">
        <v>3.9</v>
      </c>
      <c r="O13" s="230"/>
      <c r="P13" s="82">
        <v>405</v>
      </c>
      <c r="Q13" s="55">
        <v>66.2</v>
      </c>
      <c r="R13" s="55">
        <v>2.5</v>
      </c>
      <c r="S13" s="55" t="s">
        <v>175</v>
      </c>
      <c r="T13" s="55">
        <v>8.2</v>
      </c>
      <c r="U13" s="55">
        <v>23.2</v>
      </c>
    </row>
    <row r="14" spans="1:21" ht="15" customHeight="1">
      <c r="A14" s="230">
        <v>1984</v>
      </c>
      <c r="B14" s="82">
        <v>22506</v>
      </c>
      <c r="C14" s="55">
        <v>85.7</v>
      </c>
      <c r="D14" s="55">
        <v>1.4</v>
      </c>
      <c r="E14" s="55">
        <v>1.2</v>
      </c>
      <c r="F14" s="55">
        <v>6.2</v>
      </c>
      <c r="G14" s="55">
        <v>5.5</v>
      </c>
      <c r="H14" s="230"/>
      <c r="I14" s="82">
        <v>3953</v>
      </c>
      <c r="J14" s="55">
        <v>83.3</v>
      </c>
      <c r="K14" s="55">
        <v>2.1</v>
      </c>
      <c r="L14" s="55">
        <v>0.8</v>
      </c>
      <c r="M14" s="55">
        <v>9.600000000000001</v>
      </c>
      <c r="N14" s="55">
        <v>4.1</v>
      </c>
      <c r="O14" s="230"/>
      <c r="P14" s="82">
        <v>469</v>
      </c>
      <c r="Q14" s="55">
        <v>58.2</v>
      </c>
      <c r="R14" s="55">
        <v>3</v>
      </c>
      <c r="S14" s="55">
        <v>0.4</v>
      </c>
      <c r="T14" s="55">
        <v>11.700000000000001</v>
      </c>
      <c r="U14" s="55">
        <v>26.7</v>
      </c>
    </row>
    <row r="15" spans="1:21" ht="15" customHeight="1">
      <c r="A15" s="230">
        <v>1985</v>
      </c>
      <c r="B15" s="82">
        <v>24407</v>
      </c>
      <c r="C15" s="55">
        <v>82.9</v>
      </c>
      <c r="D15" s="55">
        <v>1.5</v>
      </c>
      <c r="E15" s="55">
        <v>1.6</v>
      </c>
      <c r="F15" s="55">
        <v>8.3</v>
      </c>
      <c r="G15" s="55">
        <v>5.7</v>
      </c>
      <c r="H15" s="230"/>
      <c r="I15" s="82">
        <v>4169</v>
      </c>
      <c r="J15" s="55">
        <v>80</v>
      </c>
      <c r="K15" s="55">
        <v>2.7</v>
      </c>
      <c r="L15" s="55">
        <v>0.8</v>
      </c>
      <c r="M15" s="55">
        <v>11.9</v>
      </c>
      <c r="N15" s="55">
        <v>4.7</v>
      </c>
      <c r="O15" s="230"/>
      <c r="P15" s="82">
        <v>542</v>
      </c>
      <c r="Q15" s="55">
        <v>62.9</v>
      </c>
      <c r="R15" s="55">
        <v>3</v>
      </c>
      <c r="S15" s="55">
        <v>0.4</v>
      </c>
      <c r="T15" s="55">
        <v>14.4</v>
      </c>
      <c r="U15" s="55">
        <v>19.4</v>
      </c>
    </row>
    <row r="16" spans="1:21" ht="15" customHeight="1">
      <c r="A16" s="230">
        <v>1986</v>
      </c>
      <c r="B16" s="82">
        <v>26742</v>
      </c>
      <c r="C16" s="55">
        <v>78.1</v>
      </c>
      <c r="D16" s="55">
        <v>2.3</v>
      </c>
      <c r="E16" s="55">
        <v>2.1</v>
      </c>
      <c r="F16" s="55">
        <v>12.1</v>
      </c>
      <c r="G16" s="55">
        <v>5.5</v>
      </c>
      <c r="H16" s="230"/>
      <c r="I16" s="82">
        <v>4319</v>
      </c>
      <c r="J16" s="55">
        <v>71.7</v>
      </c>
      <c r="K16" s="55">
        <v>3.7</v>
      </c>
      <c r="L16" s="55">
        <v>1</v>
      </c>
      <c r="M16" s="55">
        <v>19.2</v>
      </c>
      <c r="N16" s="55">
        <v>4.5</v>
      </c>
      <c r="O16" s="230"/>
      <c r="P16" s="82">
        <v>730</v>
      </c>
      <c r="Q16" s="55">
        <v>52.2</v>
      </c>
      <c r="R16" s="55">
        <v>4.9</v>
      </c>
      <c r="S16" s="55">
        <v>0.1</v>
      </c>
      <c r="T16" s="55">
        <v>22.5</v>
      </c>
      <c r="U16" s="55">
        <v>20.3</v>
      </c>
    </row>
    <row r="17" spans="1:21" ht="15" customHeight="1">
      <c r="A17" s="230">
        <v>1987</v>
      </c>
      <c r="B17" s="82">
        <v>29499</v>
      </c>
      <c r="C17" s="55">
        <v>73.7</v>
      </c>
      <c r="D17" s="55">
        <v>2.9</v>
      </c>
      <c r="E17" s="55">
        <v>2.7</v>
      </c>
      <c r="F17" s="55">
        <v>14.7</v>
      </c>
      <c r="G17" s="55">
        <v>6</v>
      </c>
      <c r="H17" s="230"/>
      <c r="I17" s="82">
        <v>4751</v>
      </c>
      <c r="J17" s="55">
        <v>65.7</v>
      </c>
      <c r="K17" s="55">
        <v>3.5</v>
      </c>
      <c r="L17" s="55">
        <v>1.4</v>
      </c>
      <c r="M17" s="55">
        <v>25.099999999999998</v>
      </c>
      <c r="N17" s="55">
        <v>4.4</v>
      </c>
      <c r="O17" s="230"/>
      <c r="P17" s="82">
        <v>907</v>
      </c>
      <c r="Q17" s="55">
        <v>34.2</v>
      </c>
      <c r="R17" s="55">
        <v>5.1</v>
      </c>
      <c r="S17" s="55" t="s">
        <v>175</v>
      </c>
      <c r="T17" s="55">
        <v>35.5</v>
      </c>
      <c r="U17" s="55">
        <v>25.2</v>
      </c>
    </row>
    <row r="18" spans="1:21" ht="15" customHeight="1">
      <c r="A18" s="230">
        <v>1988</v>
      </c>
      <c r="B18" s="82">
        <v>33629</v>
      </c>
      <c r="C18" s="55">
        <v>69.8</v>
      </c>
      <c r="D18" s="55">
        <v>4</v>
      </c>
      <c r="E18" s="55">
        <v>2.4</v>
      </c>
      <c r="F18" s="55">
        <v>16</v>
      </c>
      <c r="G18" s="55">
        <v>7.7</v>
      </c>
      <c r="H18" s="230"/>
      <c r="I18" s="82">
        <v>4991</v>
      </c>
      <c r="J18" s="55">
        <v>61.4</v>
      </c>
      <c r="K18" s="55">
        <v>4.2</v>
      </c>
      <c r="L18" s="55">
        <v>1.4</v>
      </c>
      <c r="M18" s="55">
        <v>27.9</v>
      </c>
      <c r="N18" s="55">
        <v>5.1</v>
      </c>
      <c r="O18" s="230"/>
      <c r="P18" s="82">
        <v>1042</v>
      </c>
      <c r="Q18" s="55">
        <v>27.8</v>
      </c>
      <c r="R18" s="55">
        <v>2.7</v>
      </c>
      <c r="S18" s="55">
        <v>0.3</v>
      </c>
      <c r="T18" s="55">
        <v>33.9</v>
      </c>
      <c r="U18" s="55">
        <v>35.3</v>
      </c>
    </row>
    <row r="19" spans="1:21" ht="15" customHeight="1">
      <c r="A19" s="230">
        <v>1989</v>
      </c>
      <c r="B19" s="82">
        <v>38137</v>
      </c>
      <c r="C19" s="55">
        <v>68.1</v>
      </c>
      <c r="D19" s="55">
        <v>5.6</v>
      </c>
      <c r="E19" s="55">
        <v>2.6</v>
      </c>
      <c r="F19" s="55">
        <v>16.1</v>
      </c>
      <c r="G19" s="55">
        <v>7.7</v>
      </c>
      <c r="H19" s="230"/>
      <c r="I19" s="82">
        <v>5591</v>
      </c>
      <c r="J19" s="55">
        <v>58.3</v>
      </c>
      <c r="K19" s="55">
        <v>5.4</v>
      </c>
      <c r="L19" s="55">
        <v>1.1</v>
      </c>
      <c r="M19" s="55">
        <v>29.6</v>
      </c>
      <c r="N19" s="55">
        <v>5.7</v>
      </c>
      <c r="O19" s="230"/>
      <c r="P19" s="82">
        <v>1030</v>
      </c>
      <c r="Q19" s="55">
        <v>27.6</v>
      </c>
      <c r="R19" s="55">
        <v>3.6</v>
      </c>
      <c r="S19" s="55">
        <v>0.1</v>
      </c>
      <c r="T19" s="55">
        <v>40.9</v>
      </c>
      <c r="U19" s="55">
        <v>27.9</v>
      </c>
    </row>
    <row r="20" spans="1:21" ht="15" customHeight="1">
      <c r="A20" s="230">
        <v>1990</v>
      </c>
      <c r="B20" s="82">
        <v>41558</v>
      </c>
      <c r="C20" s="55">
        <v>65.2</v>
      </c>
      <c r="D20" s="55">
        <v>7.9</v>
      </c>
      <c r="E20" s="55">
        <v>2.9</v>
      </c>
      <c r="F20" s="55">
        <v>15.799999999999999</v>
      </c>
      <c r="G20" s="55">
        <v>8.2</v>
      </c>
      <c r="H20" s="230"/>
      <c r="I20" s="82">
        <v>6520</v>
      </c>
      <c r="J20" s="55">
        <v>53.7</v>
      </c>
      <c r="K20" s="55">
        <v>7.8</v>
      </c>
      <c r="L20" s="55">
        <v>1.7</v>
      </c>
      <c r="M20" s="55">
        <v>30.7</v>
      </c>
      <c r="N20" s="55">
        <v>6.1</v>
      </c>
      <c r="O20" s="230"/>
      <c r="P20" s="82">
        <v>1100</v>
      </c>
      <c r="Q20" s="55">
        <v>24</v>
      </c>
      <c r="R20" s="55">
        <v>4.3</v>
      </c>
      <c r="S20" s="55">
        <v>0.3</v>
      </c>
      <c r="T20" s="55">
        <v>44.6</v>
      </c>
      <c r="U20" s="55">
        <v>26.9</v>
      </c>
    </row>
    <row r="21" spans="1:21" ht="15" customHeight="1">
      <c r="A21" s="230">
        <v>1991</v>
      </c>
      <c r="B21" s="82">
        <v>46148</v>
      </c>
      <c r="C21" s="55">
        <v>64.4</v>
      </c>
      <c r="D21" s="55">
        <v>10.5</v>
      </c>
      <c r="E21" s="55">
        <v>3.5</v>
      </c>
      <c r="F21" s="55">
        <v>13.7</v>
      </c>
      <c r="G21" s="55">
        <v>7.8</v>
      </c>
      <c r="H21" s="230"/>
      <c r="I21" s="82">
        <v>6971</v>
      </c>
      <c r="J21" s="55">
        <v>52.2</v>
      </c>
      <c r="K21" s="55">
        <v>9.1</v>
      </c>
      <c r="L21" s="55">
        <v>1.7</v>
      </c>
      <c r="M21" s="55">
        <v>30.6</v>
      </c>
      <c r="N21" s="55">
        <v>6.4</v>
      </c>
      <c r="O21" s="230"/>
      <c r="P21" s="82">
        <v>1077</v>
      </c>
      <c r="Q21" s="55">
        <v>20.4</v>
      </c>
      <c r="R21" s="55">
        <v>5.7</v>
      </c>
      <c r="S21" s="55">
        <v>0.3</v>
      </c>
      <c r="T21" s="55">
        <v>48.5</v>
      </c>
      <c r="U21" s="55">
        <v>25.2</v>
      </c>
    </row>
    <row r="22" spans="1:21" ht="15" customHeight="1">
      <c r="A22" s="230">
        <v>1992</v>
      </c>
      <c r="B22" s="82">
        <v>50819</v>
      </c>
      <c r="C22" s="55">
        <v>62.5</v>
      </c>
      <c r="D22" s="55">
        <v>12</v>
      </c>
      <c r="E22" s="55">
        <v>3.5</v>
      </c>
      <c r="F22" s="55">
        <v>13.4</v>
      </c>
      <c r="G22" s="55">
        <v>8.5</v>
      </c>
      <c r="H22" s="230"/>
      <c r="I22" s="82">
        <v>7388</v>
      </c>
      <c r="J22" s="55">
        <v>50.8</v>
      </c>
      <c r="K22" s="55">
        <v>10.8</v>
      </c>
      <c r="L22" s="55">
        <v>1.7</v>
      </c>
      <c r="M22" s="55">
        <v>29.400000000000002</v>
      </c>
      <c r="N22" s="55">
        <v>7.3</v>
      </c>
      <c r="O22" s="230"/>
      <c r="P22" s="82">
        <v>1104</v>
      </c>
      <c r="Q22" s="55">
        <v>22.4</v>
      </c>
      <c r="R22" s="55">
        <v>5</v>
      </c>
      <c r="S22" s="55">
        <v>0.1</v>
      </c>
      <c r="T22" s="55">
        <v>47.2</v>
      </c>
      <c r="U22" s="55">
        <v>25.4</v>
      </c>
    </row>
    <row r="23" spans="1:21" ht="15" customHeight="1">
      <c r="A23" s="230">
        <v>1993</v>
      </c>
      <c r="B23" s="82">
        <v>53705</v>
      </c>
      <c r="C23" s="55">
        <v>60.4</v>
      </c>
      <c r="D23" s="55">
        <v>12.9</v>
      </c>
      <c r="E23" s="55">
        <v>3.7</v>
      </c>
      <c r="F23" s="55">
        <v>13.8</v>
      </c>
      <c r="G23" s="55">
        <v>9.2</v>
      </c>
      <c r="H23" s="230"/>
      <c r="I23" s="82">
        <v>7756</v>
      </c>
      <c r="J23" s="55">
        <v>50</v>
      </c>
      <c r="K23" s="55">
        <v>10.3</v>
      </c>
      <c r="L23" s="55">
        <v>1.9</v>
      </c>
      <c r="M23" s="55">
        <v>29.7</v>
      </c>
      <c r="N23" s="55">
        <v>8.2</v>
      </c>
      <c r="O23" s="230"/>
      <c r="P23" s="82">
        <v>1079</v>
      </c>
      <c r="Q23" s="55">
        <v>19.2</v>
      </c>
      <c r="R23" s="55">
        <v>5</v>
      </c>
      <c r="S23" s="55">
        <v>0.1</v>
      </c>
      <c r="T23" s="55">
        <v>48.400000000000006</v>
      </c>
      <c r="U23" s="55">
        <v>27.3</v>
      </c>
    </row>
    <row r="24" spans="1:21" ht="15" customHeight="1">
      <c r="A24" s="230">
        <v>1994</v>
      </c>
      <c r="B24" s="82">
        <v>58683</v>
      </c>
      <c r="C24" s="55">
        <v>58.2</v>
      </c>
      <c r="D24" s="55">
        <v>13.4</v>
      </c>
      <c r="E24" s="55">
        <v>4.5</v>
      </c>
      <c r="F24" s="55">
        <v>13.6</v>
      </c>
      <c r="G24" s="55">
        <v>10.3</v>
      </c>
      <c r="H24" s="230"/>
      <c r="I24" s="82">
        <v>8044</v>
      </c>
      <c r="J24" s="55">
        <v>46.5</v>
      </c>
      <c r="K24" s="55">
        <v>10.8</v>
      </c>
      <c r="L24" s="55">
        <v>2.3</v>
      </c>
      <c r="M24" s="55">
        <v>30.9</v>
      </c>
      <c r="N24" s="55">
        <v>9.5</v>
      </c>
      <c r="O24" s="230"/>
      <c r="P24" s="82">
        <v>1089</v>
      </c>
      <c r="Q24" s="55">
        <v>18.7</v>
      </c>
      <c r="R24" s="55">
        <v>4.4</v>
      </c>
      <c r="S24" s="55">
        <v>0.5</v>
      </c>
      <c r="T24" s="55">
        <v>46.4</v>
      </c>
      <c r="U24" s="55">
        <v>30</v>
      </c>
    </row>
    <row r="25" spans="1:21" ht="15" customHeight="1">
      <c r="A25" s="230">
        <v>1995</v>
      </c>
      <c r="B25" s="82">
        <v>59133</v>
      </c>
      <c r="C25" s="55">
        <v>57.4</v>
      </c>
      <c r="D25" s="55">
        <v>13.8</v>
      </c>
      <c r="E25" s="55">
        <v>5.3</v>
      </c>
      <c r="F25" s="55">
        <v>12.3</v>
      </c>
      <c r="G25" s="55">
        <v>11.3</v>
      </c>
      <c r="H25" s="230"/>
      <c r="I25" s="82">
        <v>9407</v>
      </c>
      <c r="J25" s="55">
        <v>48.6</v>
      </c>
      <c r="K25" s="55">
        <v>11.7</v>
      </c>
      <c r="L25" s="55">
        <v>2.6</v>
      </c>
      <c r="M25" s="55">
        <v>27.3</v>
      </c>
      <c r="N25" s="55">
        <v>9.8</v>
      </c>
      <c r="O25" s="230"/>
      <c r="P25" s="82">
        <v>1222</v>
      </c>
      <c r="Q25" s="55">
        <v>20.3</v>
      </c>
      <c r="R25" s="55">
        <v>4</v>
      </c>
      <c r="S25" s="55">
        <v>0.9</v>
      </c>
      <c r="T25" s="55">
        <v>43.8</v>
      </c>
      <c r="U25" s="55">
        <v>31</v>
      </c>
    </row>
    <row r="26" spans="1:21" ht="15" customHeight="1">
      <c r="A26" s="230">
        <v>1996</v>
      </c>
      <c r="B26" s="82">
        <v>65532</v>
      </c>
      <c r="C26" s="55">
        <v>56.2</v>
      </c>
      <c r="D26" s="55">
        <v>14.2</v>
      </c>
      <c r="E26" s="55">
        <v>6.6</v>
      </c>
      <c r="F26" s="55">
        <v>11.6</v>
      </c>
      <c r="G26" s="55">
        <v>11.3</v>
      </c>
      <c r="H26" s="230"/>
      <c r="I26" s="82">
        <v>9222</v>
      </c>
      <c r="J26" s="55">
        <v>48.9</v>
      </c>
      <c r="K26" s="55">
        <v>11.2</v>
      </c>
      <c r="L26" s="55">
        <v>3.5</v>
      </c>
      <c r="M26" s="55">
        <v>26.099999999999998</v>
      </c>
      <c r="N26" s="55">
        <v>10.3</v>
      </c>
      <c r="O26" s="230"/>
      <c r="P26" s="82">
        <v>1296</v>
      </c>
      <c r="Q26" s="55">
        <v>22.4</v>
      </c>
      <c r="R26" s="55">
        <v>4.4</v>
      </c>
      <c r="S26" s="55">
        <v>0.5</v>
      </c>
      <c r="T26" s="55">
        <v>34.9</v>
      </c>
      <c r="U26" s="55">
        <v>37.9</v>
      </c>
    </row>
    <row r="27" spans="1:21" ht="15" customHeight="1">
      <c r="A27" s="230">
        <v>1997</v>
      </c>
      <c r="B27" s="82">
        <v>71708</v>
      </c>
      <c r="C27" s="55">
        <v>55.1</v>
      </c>
      <c r="D27" s="55">
        <v>14</v>
      </c>
      <c r="E27" s="55">
        <v>8.3</v>
      </c>
      <c r="F27" s="55">
        <v>10.799999999999999</v>
      </c>
      <c r="G27" s="55">
        <v>11.9</v>
      </c>
      <c r="H27" s="230"/>
      <c r="I27" s="82">
        <v>8540</v>
      </c>
      <c r="J27" s="55">
        <v>48.7</v>
      </c>
      <c r="K27" s="55">
        <v>10.6</v>
      </c>
      <c r="L27" s="55">
        <v>4.6</v>
      </c>
      <c r="M27" s="55">
        <v>23.2</v>
      </c>
      <c r="N27" s="55">
        <v>12.8</v>
      </c>
      <c r="O27" s="230"/>
      <c r="P27" s="82">
        <v>1315</v>
      </c>
      <c r="Q27" s="55">
        <v>17.6</v>
      </c>
      <c r="R27" s="55">
        <v>4.6</v>
      </c>
      <c r="S27" s="55">
        <v>1.1</v>
      </c>
      <c r="T27" s="55">
        <v>33.900000000000006</v>
      </c>
      <c r="U27" s="55">
        <v>42.9</v>
      </c>
    </row>
    <row r="28" spans="1:21" ht="15" customHeight="1">
      <c r="A28" s="230">
        <v>1998</v>
      </c>
      <c r="B28" s="82">
        <v>77581</v>
      </c>
      <c r="C28" s="55">
        <v>53.1</v>
      </c>
      <c r="D28" s="55">
        <v>14</v>
      </c>
      <c r="E28" s="55">
        <v>10</v>
      </c>
      <c r="F28" s="55">
        <v>10.7</v>
      </c>
      <c r="G28" s="55">
        <v>12.2</v>
      </c>
      <c r="H28" s="230"/>
      <c r="I28" s="82">
        <v>7977</v>
      </c>
      <c r="J28" s="55">
        <v>46.1</v>
      </c>
      <c r="K28" s="55">
        <v>10.5</v>
      </c>
      <c r="L28" s="55">
        <v>5.4</v>
      </c>
      <c r="M28" s="55">
        <v>23.799999999999997</v>
      </c>
      <c r="N28" s="55">
        <v>14.2</v>
      </c>
      <c r="O28" s="230"/>
      <c r="P28" s="82">
        <v>1392</v>
      </c>
      <c r="Q28" s="55">
        <v>17</v>
      </c>
      <c r="R28" s="55">
        <v>4.5</v>
      </c>
      <c r="S28" s="55">
        <v>1.1</v>
      </c>
      <c r="T28" s="55">
        <v>30.7</v>
      </c>
      <c r="U28" s="55">
        <v>46.8</v>
      </c>
    </row>
    <row r="29" spans="1:21" ht="15" customHeight="1">
      <c r="A29" s="230">
        <v>1999</v>
      </c>
      <c r="B29" s="82">
        <v>81717</v>
      </c>
      <c r="C29" s="55">
        <v>51.3</v>
      </c>
      <c r="D29" s="55">
        <v>14.1</v>
      </c>
      <c r="E29" s="55">
        <v>10.9</v>
      </c>
      <c r="F29" s="55">
        <v>10.899999999999999</v>
      </c>
      <c r="G29" s="55">
        <v>12.7</v>
      </c>
      <c r="H29" s="230"/>
      <c r="I29" s="82">
        <v>7788</v>
      </c>
      <c r="J29" s="55">
        <v>45.4</v>
      </c>
      <c r="K29" s="55">
        <v>10</v>
      </c>
      <c r="L29" s="55">
        <v>6.2</v>
      </c>
      <c r="M29" s="55">
        <v>24.1</v>
      </c>
      <c r="N29" s="55">
        <v>14.3</v>
      </c>
      <c r="O29" s="230"/>
      <c r="P29" s="82">
        <v>1571</v>
      </c>
      <c r="Q29" s="55">
        <v>15.9</v>
      </c>
      <c r="R29" s="55">
        <v>4.8</v>
      </c>
      <c r="S29" s="55">
        <v>1.1</v>
      </c>
      <c r="T29" s="55">
        <v>29.3</v>
      </c>
      <c r="U29" s="55">
        <v>49</v>
      </c>
    </row>
    <row r="30" spans="1:21" ht="15" customHeight="1">
      <c r="A30" s="230">
        <v>2000</v>
      </c>
      <c r="B30" s="82">
        <v>85131</v>
      </c>
      <c r="C30" s="55">
        <v>50.9</v>
      </c>
      <c r="D30" s="55">
        <v>14.4</v>
      </c>
      <c r="E30" s="55">
        <v>10.6</v>
      </c>
      <c r="F30" s="55">
        <v>11.4</v>
      </c>
      <c r="G30" s="55">
        <v>12.8</v>
      </c>
      <c r="H30" s="230"/>
      <c r="I30" s="82">
        <v>7449</v>
      </c>
      <c r="J30" s="55">
        <v>45</v>
      </c>
      <c r="K30" s="55">
        <v>10.9</v>
      </c>
      <c r="L30" s="55">
        <v>6.3</v>
      </c>
      <c r="M30" s="55">
        <v>24</v>
      </c>
      <c r="N30" s="55">
        <v>13.8</v>
      </c>
      <c r="O30" s="230"/>
      <c r="P30" s="82">
        <v>1736</v>
      </c>
      <c r="Q30" s="55">
        <v>19.1</v>
      </c>
      <c r="R30" s="55">
        <v>4.5</v>
      </c>
      <c r="S30" s="55">
        <v>1.7</v>
      </c>
      <c r="T30" s="55">
        <v>29.6</v>
      </c>
      <c r="U30" s="55">
        <v>45</v>
      </c>
    </row>
    <row r="31" spans="1:21" ht="15" customHeight="1">
      <c r="A31" s="230">
        <v>2001</v>
      </c>
      <c r="B31" s="82">
        <v>88317</v>
      </c>
      <c r="C31" s="55">
        <v>51.6</v>
      </c>
      <c r="D31" s="55">
        <v>14.5</v>
      </c>
      <c r="E31" s="55">
        <v>9.7</v>
      </c>
      <c r="F31" s="55">
        <v>11.700000000000001</v>
      </c>
      <c r="G31" s="55">
        <v>12.5</v>
      </c>
      <c r="H31" s="230"/>
      <c r="I31" s="82">
        <v>7467</v>
      </c>
      <c r="J31" s="55">
        <v>45.4</v>
      </c>
      <c r="K31" s="55">
        <v>10.6</v>
      </c>
      <c r="L31" s="55">
        <v>5.3</v>
      </c>
      <c r="M31" s="55">
        <v>24.4</v>
      </c>
      <c r="N31" s="55">
        <v>14.1</v>
      </c>
      <c r="O31" s="230"/>
      <c r="P31" s="82">
        <v>1820</v>
      </c>
      <c r="Q31" s="55">
        <v>21.5</v>
      </c>
      <c r="R31" s="55">
        <v>4.3</v>
      </c>
      <c r="S31" s="55">
        <v>1.3</v>
      </c>
      <c r="T31" s="55">
        <v>32.900000000000006</v>
      </c>
      <c r="U31" s="55">
        <v>40</v>
      </c>
    </row>
    <row r="32" spans="1:21" ht="15" customHeight="1">
      <c r="A32" s="230">
        <v>2002</v>
      </c>
      <c r="B32" s="82">
        <v>90806</v>
      </c>
      <c r="C32" s="55">
        <v>51.8</v>
      </c>
      <c r="D32" s="55">
        <v>15.2</v>
      </c>
      <c r="E32" s="55">
        <v>8.6</v>
      </c>
      <c r="F32" s="55">
        <v>11.9</v>
      </c>
      <c r="G32" s="55">
        <v>12.5</v>
      </c>
      <c r="H32" s="230"/>
      <c r="I32" s="82">
        <v>7022</v>
      </c>
      <c r="J32" s="55">
        <v>46.4</v>
      </c>
      <c r="K32" s="55">
        <v>10.4</v>
      </c>
      <c r="L32" s="55">
        <v>5.2</v>
      </c>
      <c r="M32" s="55">
        <v>24.400000000000002</v>
      </c>
      <c r="N32" s="55">
        <v>13.7</v>
      </c>
      <c r="O32" s="230"/>
      <c r="P32" s="82">
        <v>1932</v>
      </c>
      <c r="Q32" s="55">
        <v>19.8</v>
      </c>
      <c r="R32" s="55">
        <v>3.8</v>
      </c>
      <c r="S32" s="55">
        <v>1.1</v>
      </c>
      <c r="T32" s="55">
        <v>37.1</v>
      </c>
      <c r="U32" s="55">
        <v>38.2</v>
      </c>
    </row>
    <row r="33" spans="1:21" ht="15" customHeight="1">
      <c r="A33" s="230">
        <v>2003</v>
      </c>
      <c r="B33" s="82">
        <v>93438</v>
      </c>
      <c r="C33" s="55">
        <v>52.3</v>
      </c>
      <c r="D33" s="55">
        <v>15.4</v>
      </c>
      <c r="E33" s="55">
        <v>8</v>
      </c>
      <c r="F33" s="55">
        <v>11.5</v>
      </c>
      <c r="G33" s="55">
        <v>12.8</v>
      </c>
      <c r="H33" s="230"/>
      <c r="I33" s="82">
        <v>7064</v>
      </c>
      <c r="J33" s="55">
        <v>45.1</v>
      </c>
      <c r="K33" s="55">
        <v>11</v>
      </c>
      <c r="L33" s="55">
        <v>4.3</v>
      </c>
      <c r="M33" s="55">
        <v>25.1</v>
      </c>
      <c r="N33" s="55">
        <v>14.6</v>
      </c>
      <c r="O33" s="230"/>
      <c r="P33" s="82">
        <v>1998</v>
      </c>
      <c r="Q33" s="55">
        <v>22.1</v>
      </c>
      <c r="R33" s="55">
        <v>4.4</v>
      </c>
      <c r="S33" s="55">
        <v>1.3</v>
      </c>
      <c r="T33" s="55">
        <v>38.3</v>
      </c>
      <c r="U33" s="55">
        <v>34</v>
      </c>
    </row>
    <row r="34" spans="1:21" ht="15" customHeight="1">
      <c r="A34" s="230">
        <v>2004</v>
      </c>
      <c r="B34" s="82">
        <v>95446</v>
      </c>
      <c r="C34" s="55">
        <v>52.1</v>
      </c>
      <c r="D34" s="55">
        <v>15.3</v>
      </c>
      <c r="E34" s="55">
        <v>7.9</v>
      </c>
      <c r="F34" s="55">
        <v>11.4</v>
      </c>
      <c r="G34" s="55">
        <v>13.2</v>
      </c>
      <c r="H34" s="230"/>
      <c r="I34" s="82">
        <v>7093</v>
      </c>
      <c r="J34" s="55">
        <v>46</v>
      </c>
      <c r="K34" s="55">
        <v>10.1</v>
      </c>
      <c r="L34" s="55">
        <v>4.8</v>
      </c>
      <c r="M34" s="55">
        <v>24.5</v>
      </c>
      <c r="N34" s="55">
        <v>14.6</v>
      </c>
      <c r="O34" s="230"/>
      <c r="P34" s="82">
        <v>2247</v>
      </c>
      <c r="Q34" s="55">
        <v>23.9</v>
      </c>
      <c r="R34" s="53">
        <v>4.9</v>
      </c>
      <c r="S34" s="53">
        <v>1.4</v>
      </c>
      <c r="T34" s="53">
        <v>38.4</v>
      </c>
      <c r="U34" s="53">
        <v>31.5</v>
      </c>
    </row>
    <row r="35" spans="1:21" ht="15" customHeight="1">
      <c r="A35" s="230">
        <v>2005</v>
      </c>
      <c r="B35" s="82">
        <v>97748</v>
      </c>
      <c r="C35" s="55">
        <v>50.8</v>
      </c>
      <c r="D35" s="55">
        <v>15.4</v>
      </c>
      <c r="E35" s="55">
        <v>8.7</v>
      </c>
      <c r="F35" s="55">
        <v>11.4</v>
      </c>
      <c r="G35" s="55">
        <v>13.6</v>
      </c>
      <c r="H35" s="230"/>
      <c r="I35" s="82">
        <v>6931</v>
      </c>
      <c r="J35" s="55">
        <v>45</v>
      </c>
      <c r="K35" s="55">
        <v>10.3</v>
      </c>
      <c r="L35" s="55">
        <v>5.1</v>
      </c>
      <c r="M35" s="55">
        <v>24.5</v>
      </c>
      <c r="N35" s="55">
        <v>15</v>
      </c>
      <c r="O35" s="232"/>
      <c r="P35" s="82">
        <v>2403</v>
      </c>
      <c r="Q35" s="53">
        <v>24.1</v>
      </c>
      <c r="R35" s="53">
        <v>4.7</v>
      </c>
      <c r="S35" s="53">
        <v>1.7</v>
      </c>
      <c r="T35" s="53">
        <v>36.7</v>
      </c>
      <c r="U35" s="53">
        <v>32.8</v>
      </c>
    </row>
    <row r="36" spans="1:21" ht="15" customHeight="1">
      <c r="A36" s="230">
        <v>2006</v>
      </c>
      <c r="B36" s="82">
        <v>101533</v>
      </c>
      <c r="C36" s="55">
        <v>49</v>
      </c>
      <c r="D36" s="55">
        <v>14.4</v>
      </c>
      <c r="E36" s="55">
        <v>11.7</v>
      </c>
      <c r="F36" s="55">
        <v>11.2</v>
      </c>
      <c r="G36" s="55">
        <v>13.7</v>
      </c>
      <c r="H36" s="230"/>
      <c r="I36" s="82">
        <v>6739</v>
      </c>
      <c r="J36" s="55">
        <v>43.1</v>
      </c>
      <c r="K36" s="55">
        <v>10.4</v>
      </c>
      <c r="L36" s="55">
        <v>7.2</v>
      </c>
      <c r="M36" s="55">
        <v>23.8</v>
      </c>
      <c r="N36" s="55">
        <v>15.5</v>
      </c>
      <c r="O36" s="232"/>
      <c r="P36" s="82">
        <v>2621</v>
      </c>
      <c r="Q36" s="55">
        <v>24.4</v>
      </c>
      <c r="R36" s="55">
        <v>4.6</v>
      </c>
      <c r="S36" s="55">
        <v>2.6</v>
      </c>
      <c r="T36" s="55">
        <v>37.9</v>
      </c>
      <c r="U36" s="55">
        <v>30.5</v>
      </c>
    </row>
    <row r="37" spans="1:21" ht="15" customHeight="1">
      <c r="A37" s="230">
        <v>2007</v>
      </c>
      <c r="B37" s="82">
        <v>101851</v>
      </c>
      <c r="C37" s="55">
        <v>47.3</v>
      </c>
      <c r="D37" s="55">
        <v>13.8</v>
      </c>
      <c r="E37" s="55">
        <v>13.6</v>
      </c>
      <c r="F37" s="55">
        <v>11</v>
      </c>
      <c r="G37" s="55">
        <v>14.3</v>
      </c>
      <c r="H37" s="230"/>
      <c r="I37" s="82">
        <v>6517</v>
      </c>
      <c r="J37" s="55">
        <v>41.6</v>
      </c>
      <c r="K37" s="55">
        <v>9.4</v>
      </c>
      <c r="L37" s="55">
        <v>8.8</v>
      </c>
      <c r="M37" s="55">
        <v>23.6</v>
      </c>
      <c r="N37" s="55">
        <v>16.5</v>
      </c>
      <c r="O37" s="230"/>
      <c r="P37" s="82">
        <v>2643</v>
      </c>
      <c r="Q37" s="55">
        <v>24.9</v>
      </c>
      <c r="R37" s="55">
        <v>4.4</v>
      </c>
      <c r="S37" s="55">
        <v>2.6</v>
      </c>
      <c r="T37" s="55">
        <v>37.1</v>
      </c>
      <c r="U37" s="55">
        <v>31.1</v>
      </c>
    </row>
    <row r="38" spans="1:21" ht="15" customHeight="1">
      <c r="A38" s="230">
        <v>2008</v>
      </c>
      <c r="B38" s="82">
        <v>103156</v>
      </c>
      <c r="C38" s="55">
        <v>46.1</v>
      </c>
      <c r="D38" s="55">
        <v>13.6</v>
      </c>
      <c r="E38" s="55">
        <v>14.4</v>
      </c>
      <c r="F38" s="55">
        <v>10.9</v>
      </c>
      <c r="G38" s="55">
        <v>15</v>
      </c>
      <c r="H38" s="230"/>
      <c r="I38" s="82">
        <v>6592</v>
      </c>
      <c r="J38" s="55">
        <v>42.2</v>
      </c>
      <c r="K38" s="55">
        <v>9.7</v>
      </c>
      <c r="L38" s="55">
        <v>8.6</v>
      </c>
      <c r="M38" s="55">
        <v>23.3</v>
      </c>
      <c r="N38" s="55">
        <v>16.3</v>
      </c>
      <c r="O38" s="232"/>
      <c r="P38" s="82">
        <v>2633</v>
      </c>
      <c r="Q38" s="55">
        <v>23.7</v>
      </c>
      <c r="R38" s="55">
        <v>3.8</v>
      </c>
      <c r="S38" s="55">
        <v>3</v>
      </c>
      <c r="T38" s="55">
        <v>37</v>
      </c>
      <c r="U38" s="55">
        <v>32.5</v>
      </c>
    </row>
    <row r="39" spans="1:21" ht="15" customHeight="1">
      <c r="A39" s="232" t="s">
        <v>172</v>
      </c>
      <c r="B39" s="57">
        <v>106333</v>
      </c>
      <c r="C39" s="55">
        <v>44.7</v>
      </c>
      <c r="D39" s="55">
        <v>13.5</v>
      </c>
      <c r="E39" s="55">
        <v>15.3</v>
      </c>
      <c r="F39" s="55">
        <v>10.1</v>
      </c>
      <c r="G39" s="55">
        <v>16.5</v>
      </c>
      <c r="H39" s="232"/>
      <c r="I39" s="82">
        <v>7094</v>
      </c>
      <c r="J39" s="53">
        <v>41.1</v>
      </c>
      <c r="K39" s="53">
        <v>9.8</v>
      </c>
      <c r="L39" s="53">
        <v>9.8</v>
      </c>
      <c r="M39" s="53">
        <v>20.5</v>
      </c>
      <c r="N39" s="53">
        <v>18.8</v>
      </c>
      <c r="O39" s="232"/>
      <c r="P39" s="57">
        <v>2759</v>
      </c>
      <c r="Q39" s="55">
        <v>22</v>
      </c>
      <c r="R39" s="53">
        <v>4.2</v>
      </c>
      <c r="S39" s="53">
        <v>3.5</v>
      </c>
      <c r="T39" s="53">
        <v>36.099999999999994</v>
      </c>
      <c r="U39" s="53">
        <v>34.1</v>
      </c>
    </row>
    <row r="76" spans="1:7" ht="15" customHeight="1">
      <c r="A76" s="16"/>
      <c r="B76" s="16"/>
      <c r="C76" s="16"/>
      <c r="D76" s="16"/>
      <c r="E76" s="16"/>
      <c r="F76" s="16"/>
      <c r="G7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Eric Frazier</cp:lastModifiedBy>
  <dcterms:created xsi:type="dcterms:W3CDTF">2011-06-15T19:18:31Z</dcterms:created>
  <dcterms:modified xsi:type="dcterms:W3CDTF">2011-09-21T15:31:24Z</dcterms:modified>
  <cp:category/>
  <cp:version/>
  <cp:contentType/>
  <cp:contentStatus/>
</cp:coreProperties>
</file>