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270" windowWidth="28860" windowHeight="6300" tabRatio="872" firstSheet="22" activeTab="51"/>
  </bookViews>
  <sheets>
    <sheet name="p.1" sheetId="4" r:id="rId1"/>
    <sheet name="p.a" sheetId="1" r:id="rId2"/>
    <sheet name="p.2" sheetId="5" r:id="rId3"/>
    <sheet name="p.3" sheetId="3" r:id="rId4"/>
    <sheet name="1.2" sheetId="66" r:id="rId5"/>
    <sheet name="1.10 " sheetId="70" r:id="rId6"/>
    <sheet name="1.5" sheetId="68" r:id="rId7"/>
    <sheet name="1.13" sheetId="72" r:id="rId8"/>
    <sheet name="1.8" sheetId="69" r:id="rId9"/>
    <sheet name="1.3" sheetId="67" r:id="rId10"/>
    <sheet name="1.11" sheetId="71" r:id="rId11"/>
    <sheet name=" 1.19 " sheetId="73" r:id="rId12"/>
    <sheet name="1.20 " sheetId="74" r:id="rId13"/>
    <sheet name="2.2" sheetId="75" r:id="rId14"/>
    <sheet name="2.4" sheetId="76" r:id="rId15"/>
    <sheet name="2.14" sheetId="77" r:id="rId16"/>
    <sheet name="3.1" sheetId="78" r:id="rId17"/>
    <sheet name="3.3" sheetId="79" r:id="rId18"/>
    <sheet name="3.11" sheetId="80" r:id="rId19"/>
    <sheet name="3.12" sheetId="81" r:id="rId20"/>
    <sheet name="3.13" sheetId="82" r:id="rId21"/>
    <sheet name="3.7" sheetId="83" r:id="rId22"/>
    <sheet name="4.2" sheetId="84" r:id="rId23"/>
    <sheet name="4.7" sheetId="85" r:id="rId24"/>
    <sheet name="4.c" sheetId="86" r:id="rId25"/>
    <sheet name="5.1" sheetId="87" r:id="rId26"/>
    <sheet name="5.3" sheetId="88" r:id="rId27"/>
    <sheet name="5.7" sheetId="89" r:id="rId28"/>
    <sheet name="5.8" sheetId="90" r:id="rId29"/>
    <sheet name="5.9" sheetId="91" r:id="rId30"/>
    <sheet name="6.2" sheetId="92" r:id="rId31"/>
    <sheet name="6.5" sheetId="93" r:id="rId32"/>
    <sheet name="6.f" sheetId="94" r:id="rId33"/>
    <sheet name="6.g" sheetId="95" r:id="rId34"/>
    <sheet name="7.1" sheetId="96" r:id="rId35"/>
    <sheet name="7.4" sheetId="97" r:id="rId36"/>
    <sheet name="7.12" sheetId="98" r:id="rId37"/>
    <sheet name="7.14" sheetId="99" r:id="rId38"/>
    <sheet name="7.16" sheetId="100" r:id="rId39"/>
    <sheet name="7.21" sheetId="101" r:id="rId40"/>
    <sheet name="7.22" sheetId="102" r:id="rId41"/>
    <sheet name="7.23" sheetId="103" r:id="rId42"/>
    <sheet name="7.24" sheetId="104" r:id="rId43"/>
    <sheet name="8.1" sheetId="105" r:id="rId44"/>
    <sheet name="8.2" sheetId="106" r:id="rId45"/>
    <sheet name="8.7" sheetId="107" r:id="rId46"/>
    <sheet name="8.10" sheetId="108" r:id="rId47"/>
    <sheet name="8.13" sheetId="109" r:id="rId48"/>
    <sheet name="8.17" sheetId="110" r:id="rId49"/>
    <sheet name="8.22 " sheetId="111" r:id="rId50"/>
    <sheet name="8.25" sheetId="112" r:id="rId51"/>
    <sheet name="10.1" sheetId="113" r:id="rId52"/>
    <sheet name="10.a" sheetId="114" r:id="rId53"/>
    <sheet name="10.10" sheetId="121" r:id="rId54"/>
    <sheet name="11.5" sheetId="116" r:id="rId55"/>
    <sheet name="11.7" sheetId="117" r:id="rId56"/>
    <sheet name="11.9" sheetId="118" r:id="rId57"/>
    <sheet name="11.19" sheetId="119" r:id="rId58"/>
    <sheet name="11.29" sheetId="120" r:id="rId59"/>
  </sheets>
  <definedNames>
    <definedName name="_xlnm._FilterDatabase" localSheetId="40" hidden="1">'7.22'!$D$6:$F$16</definedName>
    <definedName name="BYPATIENTINFORMED3">#REF!</definedName>
    <definedName name="BYPATINFORMED2">#REF!</definedName>
    <definedName name="cell">#REF!</definedName>
    <definedName name="DECLINE2">#REF!</definedName>
    <definedName name="KM_plot_for_decline">#REF!</definedName>
    <definedName name="MEDUNFIT">#REF!</definedName>
    <definedName name="MEDUNFIT2">#REF!</definedName>
    <definedName name="OTHER">#REF!</definedName>
    <definedName name="OTHER2">#REF!</definedName>
    <definedName name="PHYSUNFIT">#REF!</definedName>
    <definedName name="PHYUNFIT2">#REF!</definedName>
    <definedName name="UNASSESSED">#REF!</definedName>
    <definedName name="UNASSESSED2">#REF!</definedName>
    <definedName name="UNSUTAGE">#REF!</definedName>
    <definedName name="UNSUTAGE2">#REF!</definedName>
  </definedNames>
  <calcPr calcId="125725"/>
</workbook>
</file>

<file path=xl/calcChain.xml><?xml version="1.0" encoding="utf-8"?>
<calcChain xmlns="http://schemas.openxmlformats.org/spreadsheetml/2006/main">
  <c r="Q52" i="121"/>
  <c r="Q51"/>
  <c r="Q50"/>
  <c r="Q49"/>
  <c r="Q48"/>
  <c r="E48"/>
  <c r="Q47"/>
  <c r="I47"/>
  <c r="H47"/>
  <c r="G47"/>
  <c r="F47"/>
  <c r="E47"/>
  <c r="D47"/>
  <c r="C47"/>
  <c r="Q46"/>
  <c r="I46"/>
  <c r="H46"/>
  <c r="G46"/>
  <c r="F46"/>
  <c r="E46"/>
  <c r="D46"/>
  <c r="C46"/>
  <c r="Q42"/>
  <c r="Q41"/>
  <c r="I41"/>
  <c r="H41"/>
  <c r="G41"/>
  <c r="F41"/>
  <c r="E41"/>
  <c r="D41"/>
  <c r="C41"/>
  <c r="Q40"/>
  <c r="Q39"/>
  <c r="Q38"/>
  <c r="Q37"/>
  <c r="Q36"/>
  <c r="I35"/>
  <c r="H35"/>
  <c r="G35"/>
  <c r="F35"/>
  <c r="E35"/>
  <c r="D35"/>
  <c r="C35"/>
  <c r="I34"/>
  <c r="H34"/>
  <c r="G34"/>
  <c r="F34"/>
  <c r="E34"/>
  <c r="D34"/>
  <c r="C34"/>
  <c r="P31"/>
  <c r="P30"/>
  <c r="P29"/>
  <c r="P28"/>
  <c r="I28"/>
  <c r="H28"/>
  <c r="G28"/>
  <c r="F28"/>
  <c r="E28"/>
  <c r="D28"/>
  <c r="C28"/>
  <c r="P27"/>
  <c r="P26"/>
  <c r="P25"/>
  <c r="I22"/>
  <c r="H22"/>
  <c r="G22"/>
  <c r="F22"/>
  <c r="E22"/>
  <c r="D22"/>
  <c r="C22"/>
  <c r="P21"/>
  <c r="P20"/>
  <c r="P19"/>
  <c r="P18"/>
  <c r="P17"/>
  <c r="P16"/>
  <c r="I16"/>
  <c r="I48" s="1"/>
  <c r="H16"/>
  <c r="H48" s="1"/>
  <c r="G16"/>
  <c r="G48" s="1"/>
  <c r="F16"/>
  <c r="F48" s="1"/>
  <c r="E16"/>
  <c r="D16"/>
  <c r="D48" s="1"/>
  <c r="C16"/>
  <c r="C48" s="1"/>
  <c r="P15"/>
  <c r="S12"/>
  <c r="R12"/>
  <c r="P12"/>
  <c r="S11"/>
  <c r="R11"/>
  <c r="P11"/>
  <c r="S10"/>
  <c r="R10"/>
  <c r="P10"/>
  <c r="I10"/>
  <c r="H10"/>
  <c r="G10"/>
  <c r="F10"/>
  <c r="E10"/>
  <c r="D10"/>
  <c r="C10"/>
  <c r="S9"/>
  <c r="R9"/>
  <c r="P9"/>
  <c r="S8"/>
  <c r="R8"/>
  <c r="P8"/>
  <c r="S7"/>
  <c r="R7"/>
  <c r="P7"/>
  <c r="S6"/>
  <c r="R6"/>
  <c r="P6"/>
  <c r="C30" i="111" l="1"/>
  <c r="D30"/>
  <c r="E30"/>
  <c r="B30"/>
  <c r="C29"/>
  <c r="D29"/>
  <c r="E29"/>
  <c r="B29"/>
  <c r="C30" i="110"/>
  <c r="D30"/>
  <c r="E30"/>
  <c r="B30"/>
  <c r="C29"/>
  <c r="D29"/>
  <c r="B29"/>
  <c r="E29"/>
  <c r="C6" i="114"/>
  <c r="D6" s="1"/>
  <c r="B6"/>
  <c r="N13" i="113"/>
  <c r="N12"/>
  <c r="N11"/>
  <c r="N10"/>
  <c r="N9"/>
  <c r="D9"/>
  <c r="N8"/>
  <c r="I8"/>
  <c r="D8"/>
  <c r="N7"/>
  <c r="I7"/>
  <c r="D7"/>
  <c r="N6"/>
  <c r="N15" s="1"/>
  <c r="I6"/>
  <c r="I11" s="1"/>
  <c r="D6"/>
  <c r="D11" s="1"/>
  <c r="F51" i="112" l="1"/>
  <c r="C51"/>
  <c r="B51"/>
  <c r="F50"/>
  <c r="C50"/>
  <c r="B50"/>
  <c r="F49"/>
  <c r="C49"/>
  <c r="B49"/>
  <c r="F48"/>
  <c r="C48"/>
  <c r="B48"/>
  <c r="F47"/>
  <c r="C47"/>
  <c r="B47"/>
  <c r="F46"/>
  <c r="C46"/>
  <c r="B46"/>
  <c r="F45"/>
  <c r="C45"/>
  <c r="B45"/>
  <c r="F44"/>
  <c r="C44"/>
  <c r="B44"/>
  <c r="G51" i="111"/>
  <c r="F51"/>
  <c r="D51"/>
  <c r="C51"/>
  <c r="B51"/>
  <c r="G50"/>
  <c r="F50"/>
  <c r="D50"/>
  <c r="C50"/>
  <c r="B50"/>
  <c r="G49"/>
  <c r="F49"/>
  <c r="D49"/>
  <c r="C49"/>
  <c r="B49"/>
  <c r="G48"/>
  <c r="F48"/>
  <c r="D48"/>
  <c r="C48"/>
  <c r="B48"/>
  <c r="G47"/>
  <c r="F47"/>
  <c r="D47"/>
  <c r="C47"/>
  <c r="B47"/>
  <c r="G46"/>
  <c r="F46"/>
  <c r="D46"/>
  <c r="C46"/>
  <c r="B46"/>
  <c r="G45"/>
  <c r="F45"/>
  <c r="D45"/>
  <c r="C45"/>
  <c r="B45"/>
  <c r="G44"/>
  <c r="F44"/>
  <c r="D44"/>
  <c r="C44"/>
  <c r="B44"/>
  <c r="G51" i="110"/>
  <c r="F51"/>
  <c r="D51"/>
  <c r="C51"/>
  <c r="B51"/>
  <c r="G50"/>
  <c r="F50"/>
  <c r="D50"/>
  <c r="C50"/>
  <c r="B50"/>
  <c r="G49"/>
  <c r="F49"/>
  <c r="D49"/>
  <c r="C49"/>
  <c r="B49"/>
  <c r="G48"/>
  <c r="F48"/>
  <c r="D48"/>
  <c r="C48"/>
  <c r="B48"/>
  <c r="G47"/>
  <c r="F47"/>
  <c r="D47"/>
  <c r="C47"/>
  <c r="B47"/>
  <c r="G46"/>
  <c r="F46"/>
  <c r="D46"/>
  <c r="C46"/>
  <c r="B46"/>
  <c r="G45"/>
  <c r="F45"/>
  <c r="D45"/>
  <c r="C45"/>
  <c r="B45"/>
  <c r="G44"/>
  <c r="F44"/>
  <c r="D44"/>
  <c r="C44"/>
  <c r="B44"/>
  <c r="E42" i="103" l="1"/>
  <c r="B19" i="93"/>
  <c r="B18"/>
  <c r="B17"/>
  <c r="B16"/>
  <c r="B15"/>
  <c r="Q48" i="78" l="1"/>
  <c r="O48"/>
  <c r="M48"/>
  <c r="I48"/>
  <c r="G48"/>
  <c r="E48"/>
  <c r="C48"/>
  <c r="Q47"/>
  <c r="O47"/>
  <c r="M47"/>
  <c r="I47"/>
  <c r="G47"/>
  <c r="E47"/>
  <c r="C47"/>
  <c r="Q46"/>
  <c r="O46"/>
  <c r="M46"/>
  <c r="I46"/>
  <c r="G46"/>
  <c r="E46"/>
  <c r="C46"/>
  <c r="Q45"/>
  <c r="O45"/>
  <c r="M45"/>
  <c r="I45"/>
  <c r="G45"/>
  <c r="E45"/>
  <c r="C45"/>
  <c r="Q44"/>
  <c r="O44"/>
  <c r="M44"/>
  <c r="I44"/>
  <c r="G44"/>
  <c r="E44"/>
  <c r="C44"/>
  <c r="Q43"/>
  <c r="O43"/>
  <c r="M43"/>
  <c r="I43"/>
  <c r="G43"/>
  <c r="E43"/>
  <c r="C43"/>
  <c r="Q42"/>
  <c r="O42"/>
  <c r="M42"/>
  <c r="I42"/>
  <c r="G42"/>
  <c r="E42"/>
  <c r="C42"/>
  <c r="Q41"/>
  <c r="O41"/>
  <c r="M41"/>
  <c r="I41"/>
  <c r="G41"/>
  <c r="E41"/>
  <c r="C41"/>
  <c r="Q40"/>
  <c r="O40"/>
  <c r="M40"/>
  <c r="I40"/>
  <c r="G40"/>
  <c r="E40"/>
  <c r="C40"/>
  <c r="Q39"/>
  <c r="O39"/>
  <c r="M39"/>
  <c r="I39"/>
  <c r="G39"/>
  <c r="E39"/>
  <c r="C39"/>
  <c r="Q38"/>
  <c r="O38"/>
  <c r="M38"/>
  <c r="I38"/>
  <c r="G38"/>
  <c r="E38"/>
  <c r="C38"/>
  <c r="Q37"/>
  <c r="O37"/>
  <c r="M37"/>
  <c r="G37"/>
  <c r="E37"/>
  <c r="C37"/>
  <c r="Q36"/>
  <c r="O36"/>
  <c r="M36"/>
  <c r="G36"/>
  <c r="E36"/>
  <c r="C36"/>
  <c r="Q35"/>
  <c r="O35"/>
  <c r="M35"/>
  <c r="G35"/>
  <c r="E35"/>
  <c r="C35"/>
  <c r="Q34"/>
  <c r="O34"/>
  <c r="M34"/>
  <c r="G34"/>
  <c r="E34"/>
  <c r="C34"/>
  <c r="Q33"/>
  <c r="O33"/>
  <c r="M33"/>
  <c r="G33"/>
  <c r="E33"/>
  <c r="C33"/>
  <c r="Q32"/>
  <c r="O32"/>
  <c r="M32"/>
  <c r="G32"/>
  <c r="E32"/>
  <c r="C32"/>
  <c r="S24"/>
  <c r="Q24"/>
  <c r="O24"/>
  <c r="M24"/>
  <c r="G24"/>
  <c r="E24"/>
  <c r="C24"/>
  <c r="S23"/>
  <c r="Q23"/>
  <c r="O23"/>
  <c r="M23"/>
  <c r="G23"/>
  <c r="E23"/>
  <c r="C23"/>
  <c r="S22"/>
  <c r="Q22"/>
  <c r="O22"/>
  <c r="M22"/>
  <c r="G22"/>
  <c r="E22"/>
  <c r="C22"/>
  <c r="S21"/>
  <c r="Q21"/>
  <c r="O21"/>
  <c r="M21"/>
  <c r="G21"/>
  <c r="E21"/>
  <c r="C21"/>
  <c r="S20"/>
  <c r="Q20"/>
  <c r="O20"/>
  <c r="M20"/>
  <c r="G20"/>
  <c r="E20"/>
  <c r="C20"/>
  <c r="S19"/>
  <c r="Q19"/>
  <c r="O19"/>
  <c r="M19"/>
  <c r="G19"/>
  <c r="E19"/>
  <c r="C19"/>
  <c r="S18"/>
  <c r="Q18"/>
  <c r="O18"/>
  <c r="M18"/>
  <c r="G18"/>
  <c r="E18"/>
  <c r="C18"/>
  <c r="S17"/>
  <c r="Q17"/>
  <c r="O17"/>
  <c r="M17"/>
  <c r="G17"/>
  <c r="E17"/>
  <c r="C17"/>
  <c r="S16"/>
  <c r="Q16"/>
  <c r="O16"/>
  <c r="M16"/>
  <c r="G16"/>
  <c r="E16"/>
  <c r="C16"/>
  <c r="S15"/>
  <c r="Q15"/>
  <c r="O15"/>
  <c r="M15"/>
  <c r="G15"/>
  <c r="E15"/>
  <c r="C15"/>
  <c r="S14"/>
  <c r="Q14"/>
  <c r="O14"/>
  <c r="M14"/>
  <c r="G14"/>
  <c r="E14"/>
  <c r="C14"/>
  <c r="S13"/>
  <c r="Q13"/>
  <c r="O13"/>
  <c r="M13"/>
  <c r="G13"/>
  <c r="E13"/>
  <c r="C13"/>
  <c r="S12"/>
  <c r="Q12"/>
  <c r="O12"/>
  <c r="M12"/>
  <c r="G12"/>
  <c r="E12"/>
  <c r="C12"/>
  <c r="S11"/>
  <c r="Q11"/>
  <c r="O11"/>
  <c r="M11"/>
  <c r="G11"/>
  <c r="E11"/>
  <c r="C11"/>
  <c r="S10"/>
  <c r="Q10"/>
  <c r="O10"/>
  <c r="M10"/>
  <c r="G10"/>
  <c r="E10"/>
  <c r="C10"/>
  <c r="S9"/>
  <c r="Q9"/>
  <c r="O9"/>
  <c r="M9"/>
  <c r="G9"/>
  <c r="E9"/>
  <c r="C9"/>
  <c r="S8"/>
  <c r="Q8"/>
  <c r="O8"/>
  <c r="M8"/>
  <c r="G8"/>
  <c r="E8"/>
  <c r="C8"/>
  <c r="F26" i="73" l="1"/>
  <c r="E26"/>
  <c r="D26"/>
  <c r="C26"/>
  <c r="B26"/>
  <c r="F22"/>
  <c r="E22"/>
  <c r="D22"/>
  <c r="C22"/>
  <c r="B22"/>
  <c r="K37" i="72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C36" i="70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K37" i="6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C36" i="6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F47" i="4" l="1"/>
  <c r="E47"/>
  <c r="Z19" i="1" l="1"/>
  <c r="K9" l="1"/>
  <c r="K10"/>
  <c r="K11"/>
  <c r="K12"/>
  <c r="K13"/>
  <c r="K14"/>
  <c r="K15"/>
  <c r="K16"/>
  <c r="K17"/>
  <c r="K18"/>
  <c r="K19"/>
  <c r="K20"/>
  <c r="K21"/>
  <c r="K22"/>
  <c r="K24"/>
  <c r="K25"/>
  <c r="K26"/>
  <c r="K27"/>
  <c r="K28"/>
  <c r="K29"/>
  <c r="K30"/>
  <c r="K31"/>
  <c r="K8"/>
  <c r="C32"/>
  <c r="I9"/>
  <c r="I10"/>
  <c r="I11"/>
  <c r="I12"/>
  <c r="I13"/>
  <c r="I14"/>
  <c r="I15"/>
  <c r="I16"/>
  <c r="I17"/>
  <c r="I18"/>
  <c r="I19"/>
  <c r="I20"/>
  <c r="I21"/>
  <c r="I22"/>
  <c r="I24"/>
  <c r="I25"/>
  <c r="I26"/>
  <c r="I27"/>
  <c r="I28"/>
  <c r="I29"/>
  <c r="I30"/>
  <c r="I31"/>
  <c r="I32"/>
  <c r="I8"/>
  <c r="C24"/>
  <c r="C25"/>
  <c r="C26"/>
  <c r="C27"/>
  <c r="C28"/>
  <c r="C29"/>
  <c r="C30"/>
  <c r="C31"/>
  <c r="I29" i="5" l="1"/>
  <c r="G29"/>
  <c r="E29"/>
  <c r="C29"/>
  <c r="F9" i="1" l="1"/>
  <c r="F10"/>
  <c r="F11"/>
  <c r="F12"/>
  <c r="F14"/>
  <c r="F15"/>
  <c r="F16"/>
  <c r="F17"/>
  <c r="F18"/>
  <c r="F19"/>
  <c r="F20"/>
  <c r="F21"/>
  <c r="F22"/>
  <c r="F24"/>
  <c r="F25"/>
  <c r="F26"/>
  <c r="F27"/>
  <c r="F28"/>
  <c r="F29"/>
  <c r="F30"/>
  <c r="F31"/>
  <c r="F32"/>
  <c r="F8"/>
  <c r="C22"/>
  <c r="C21"/>
  <c r="C20"/>
  <c r="C19"/>
  <c r="C18"/>
  <c r="C17"/>
  <c r="C16"/>
  <c r="C15"/>
  <c r="C14"/>
  <c r="C12"/>
  <c r="C11"/>
  <c r="C10"/>
  <c r="C9"/>
  <c r="C8"/>
  <c r="C19" i="5" l="1"/>
  <c r="I28"/>
  <c r="G28"/>
  <c r="E28"/>
  <c r="C28"/>
  <c r="I27" l="1"/>
  <c r="G27"/>
  <c r="E27"/>
  <c r="C27"/>
  <c r="I26"/>
  <c r="G26"/>
  <c r="E26"/>
  <c r="C26"/>
  <c r="I25"/>
  <c r="G25"/>
  <c r="E25"/>
  <c r="C25"/>
  <c r="I24"/>
  <c r="G24"/>
  <c r="E24"/>
  <c r="C24"/>
  <c r="I23"/>
  <c r="G23"/>
  <c r="E23"/>
  <c r="C23"/>
  <c r="I22"/>
  <c r="G22"/>
  <c r="E22"/>
  <c r="C22"/>
  <c r="I21"/>
  <c r="G21"/>
  <c r="E21"/>
  <c r="C21"/>
  <c r="I20"/>
  <c r="G20"/>
  <c r="E20"/>
  <c r="C20"/>
  <c r="I19"/>
  <c r="G19"/>
  <c r="E19"/>
  <c r="I18"/>
  <c r="G18"/>
  <c r="E18"/>
  <c r="C18"/>
  <c r="I17"/>
  <c r="G17"/>
  <c r="E17"/>
  <c r="C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C47" i="4"/>
  <c r="B47"/>
  <c r="F46"/>
  <c r="E46"/>
  <c r="C46"/>
  <c r="B46"/>
  <c r="F45"/>
  <c r="E45"/>
  <c r="C45"/>
  <c r="B45"/>
  <c r="F44"/>
  <c r="E44"/>
  <c r="C44"/>
  <c r="B44"/>
  <c r="F35"/>
  <c r="E35"/>
  <c r="C35"/>
  <c r="B35"/>
  <c r="F34"/>
  <c r="E34"/>
  <c r="C34"/>
  <c r="B34"/>
  <c r="F32"/>
  <c r="E32"/>
  <c r="C32"/>
  <c r="B32"/>
  <c r="F31"/>
  <c r="E31"/>
  <c r="C31"/>
  <c r="B31"/>
  <c r="F29"/>
  <c r="F25" s="1"/>
  <c r="E29"/>
  <c r="E25" s="1"/>
  <c r="C29"/>
  <c r="B29"/>
  <c r="B25" s="1"/>
  <c r="F28"/>
  <c r="F24" s="1"/>
  <c r="E28"/>
  <c r="C28"/>
  <c r="C24" s="1"/>
  <c r="B28"/>
  <c r="F27"/>
  <c r="E27"/>
  <c r="C27"/>
  <c r="B27"/>
  <c r="C25" l="1"/>
  <c r="C23"/>
  <c r="B24"/>
  <c r="B22"/>
  <c r="F23"/>
  <c r="B23"/>
  <c r="E22"/>
  <c r="E23"/>
  <c r="E24"/>
  <c r="F22"/>
  <c r="C22"/>
  <c r="Y19" i="1"/>
  <c r="F37" i="4" l="1"/>
  <c r="F39" s="1"/>
  <c r="B37"/>
  <c r="B39" s="1"/>
  <c r="E37"/>
  <c r="E39" s="1"/>
  <c r="C37"/>
  <c r="C39" s="1"/>
</calcChain>
</file>

<file path=xl/sharedStrings.xml><?xml version="1.0" encoding="utf-8"?>
<sst xmlns="http://schemas.openxmlformats.org/spreadsheetml/2006/main" count="1645" uniqueCount="667">
  <si>
    <t>Table p.a</t>
  </si>
  <si>
    <t>Incidence (A)</t>
  </si>
  <si>
    <t>December 31 Point Prevalence</t>
  </si>
  <si>
    <t>Kidney transplants</t>
  </si>
  <si>
    <t>Waiting List</t>
  </si>
  <si>
    <t>Adj.</t>
  </si>
  <si>
    <t>Deceased</t>
  </si>
  <si>
    <t>Living</t>
  </si>
  <si>
    <t>ESRD</t>
  </si>
  <si>
    <t>Count</t>
  </si>
  <si>
    <t>%</t>
  </si>
  <si>
    <t>Rate (B)</t>
  </si>
  <si>
    <t xml:space="preserve">Dialysis (C) </t>
  </si>
  <si>
    <t xml:space="preserve">Tx (C) </t>
  </si>
  <si>
    <t>donor</t>
  </si>
  <si>
    <t>deaths</t>
  </si>
  <si>
    <t>Median time on list (yrs)</t>
  </si>
  <si>
    <t>(billions of dollars)</t>
  </si>
  <si>
    <t>0-19</t>
  </si>
  <si>
    <t>Age</t>
  </si>
  <si>
    <t>0-17</t>
  </si>
  <si>
    <t>SAF paid claims (Part A &amp; B)</t>
  </si>
  <si>
    <t>20-44</t>
  </si>
  <si>
    <t>18-34</t>
  </si>
  <si>
    <t>2% incurred but not reported</t>
  </si>
  <si>
    <t>45-64</t>
  </si>
  <si>
    <t>35-49</t>
  </si>
  <si>
    <t>HMO-Medicare risk</t>
  </si>
  <si>
    <t>65-74</t>
  </si>
  <si>
    <t>50-64</t>
  </si>
  <si>
    <t>Organ acquisition</t>
  </si>
  <si>
    <t>75+</t>
  </si>
  <si>
    <t>65+</t>
  </si>
  <si>
    <t>Total Medicare costs</t>
  </si>
  <si>
    <t>Unknown</t>
  </si>
  <si>
    <t>Gender</t>
  </si>
  <si>
    <t>Male</t>
  </si>
  <si>
    <t>White</t>
  </si>
  <si>
    <t>Female</t>
  </si>
  <si>
    <t>African American</t>
  </si>
  <si>
    <t>Race</t>
  </si>
  <si>
    <t>EGHP (MSP)</t>
  </si>
  <si>
    <t>Native American</t>
  </si>
  <si>
    <t>Patient obligations</t>
  </si>
  <si>
    <t>Asian/Pacific Islander</t>
  </si>
  <si>
    <t>Non-Medicare patients</t>
  </si>
  <si>
    <t>Other/unknown</t>
  </si>
  <si>
    <t>Total non-Medicare costs</t>
  </si>
  <si>
    <t>Hispanic</t>
  </si>
  <si>
    <t>Total ESRD costs (billions)</t>
  </si>
  <si>
    <t>Non-Hispanic</t>
  </si>
  <si>
    <t>Ethnicity</t>
  </si>
  <si>
    <t>Change in Medicare spending</t>
  </si>
  <si>
    <t>Diabetes</t>
  </si>
  <si>
    <t>Total</t>
  </si>
  <si>
    <t>Unknown gender</t>
  </si>
  <si>
    <t>Hypertension</t>
  </si>
  <si>
    <t>Per patient year</t>
  </si>
  <si>
    <t>Glomerulonephritis</t>
  </si>
  <si>
    <t xml:space="preserve">Adjusted for inflation </t>
  </si>
  <si>
    <t>-2.3%   to   -3.8%</t>
  </si>
  <si>
    <t>Cystic kidney disease</t>
  </si>
  <si>
    <t>Urologic disease</t>
  </si>
  <si>
    <t>Other known cause</t>
  </si>
  <si>
    <t>Hemodialysis</t>
  </si>
  <si>
    <t>Unknown cause</t>
  </si>
  <si>
    <t>Peritoneal dialysis</t>
  </si>
  <si>
    <t>Missing cause</t>
  </si>
  <si>
    <t>Transplant</t>
  </si>
  <si>
    <t>Blood Type</t>
  </si>
  <si>
    <t>A</t>
  </si>
  <si>
    <t>B</t>
  </si>
  <si>
    <t>All</t>
  </si>
  <si>
    <t>AB</t>
  </si>
  <si>
    <t>Unadjusted rate (E)</t>
  </si>
  <si>
    <t>Total transplants (H)</t>
  </si>
  <si>
    <t>O</t>
  </si>
  <si>
    <t>1-9</t>
  </si>
  <si>
    <t>10-79</t>
  </si>
  <si>
    <t>80+</t>
  </si>
  <si>
    <t>Primary cause of disease</t>
  </si>
  <si>
    <t>Panel-reactive antibody</t>
  </si>
  <si>
    <t xml:space="preserve">        *</t>
  </si>
  <si>
    <t>Figure p.2</t>
  </si>
  <si>
    <t>Counts of new &amp; returning dialysis patients</t>
  </si>
  <si>
    <t>Patients returning</t>
  </si>
  <si>
    <t>Patients restarting</t>
  </si>
  <si>
    <t>Total patients starting</t>
  </si>
  <si>
    <t>New patients</t>
  </si>
  <si>
    <t>% change</t>
  </si>
  <si>
    <t>from transplant</t>
  </si>
  <si>
    <t>dialysis</t>
  </si>
  <si>
    <t>or restarting dialysis</t>
  </si>
  <si>
    <t>Figure p.3</t>
  </si>
  <si>
    <t>Patient counts, by modality</t>
  </si>
  <si>
    <t>Prevalent</t>
  </si>
  <si>
    <t>Incident</t>
  </si>
  <si>
    <t>transplant</t>
  </si>
  <si>
    <t xml:space="preserve"> </t>
  </si>
  <si>
    <t>Figure p.1</t>
  </si>
  <si>
    <t>Costs (billions)</t>
  </si>
  <si>
    <t>Populations</t>
  </si>
  <si>
    <t>within year</t>
  </si>
  <si>
    <t>populations</t>
  </si>
  <si>
    <t>costs</t>
  </si>
  <si>
    <t>ALL</t>
  </si>
  <si>
    <t>ALL DM</t>
  </si>
  <si>
    <t>ALL CHF</t>
  </si>
  <si>
    <t>ALL CKD</t>
  </si>
  <si>
    <t>ALL ESRD</t>
  </si>
  <si>
    <t>DM/CHF</t>
  </si>
  <si>
    <t>DM/CKD</t>
  </si>
  <si>
    <t>CHF/CKD</t>
  </si>
  <si>
    <t>DM/ESRD</t>
  </si>
  <si>
    <t>CHF/ESRD</t>
  </si>
  <si>
    <t>DM/CHF/CKD</t>
  </si>
  <si>
    <t>DM/CHF/ESRD</t>
  </si>
  <si>
    <t>exclusive categories</t>
  </si>
  <si>
    <t>DM only</t>
  </si>
  <si>
    <t>CHF only</t>
  </si>
  <si>
    <t>CKD only</t>
  </si>
  <si>
    <t>ESRD only</t>
  </si>
  <si>
    <t>DM/CHF only</t>
  </si>
  <si>
    <t>DM/CKD only</t>
  </si>
  <si>
    <t>DM/ESRD only</t>
  </si>
  <si>
    <t>CHF/CKD only</t>
  </si>
  <si>
    <t>CHF/ESRD only</t>
  </si>
  <si>
    <t>none</t>
  </si>
  <si>
    <t>p.1</t>
  </si>
  <si>
    <t>dm %</t>
  </si>
  <si>
    <t>CHF %</t>
  </si>
  <si>
    <t>CKD %</t>
  </si>
  <si>
    <t>ESRD %</t>
  </si>
  <si>
    <t>Mean</t>
  </si>
  <si>
    <t>Standard deviation</t>
  </si>
  <si>
    <t xml:space="preserve">  </t>
  </si>
  <si>
    <t xml:space="preserve">                            </t>
  </si>
  <si>
    <t>Summary statistics on reported ESRD therapy in the United States, 
by age, race, ethnicity, gender, &amp; primary diagnosis, 2010</t>
  </si>
  <si>
    <t>.</t>
  </si>
  <si>
    <t>New listings in 2010</t>
  </si>
  <si>
    <t>N (as of 12/31/2010)</t>
  </si>
  <si>
    <t>Distribution of general (fee-for-service) Medicare patients &amp; costs for CKD, CHF, diabetes, &amp; ESRD, 2000 &amp; 2010</t>
  </si>
  <si>
    <t>Medicare 2000</t>
  </si>
  <si>
    <t>Medicare 2010</t>
  </si>
  <si>
    <t>Non-Medicare spending for ESRD, 2010</t>
  </si>
  <si>
    <t xml:space="preserve"> 1.2</t>
  </si>
  <si>
    <t>-0.3%   to   -2.1%</t>
  </si>
  <si>
    <t>Black/African American</t>
  </si>
  <si>
    <t>Medicare spending for ESRD in 2010</t>
  </si>
  <si>
    <t>from 2009 to 2010</t>
  </si>
  <si>
    <t>Medicare spending per patient year, 2010</t>
  </si>
  <si>
    <t>Medicare &amp; non-Medicare spending</t>
  </si>
  <si>
    <t>Figure 1.2</t>
  </si>
  <si>
    <t>Adjusted incident rates of ESRD &amp; annual percent change</t>
  </si>
  <si>
    <t>Rate</t>
  </si>
  <si>
    <t>Figure 1.3</t>
  </si>
  <si>
    <t>Geographic variations in adjusted incident rates of ESRD (per million population), 2010, by HSA</t>
  </si>
  <si>
    <t>Map totals</t>
  </si>
  <si>
    <t>Overall value for all patients</t>
  </si>
  <si>
    <t>Total patients</t>
  </si>
  <si>
    <t>Overall value for patients mapped</t>
  </si>
  <si>
    <t>Missing HSA/state: patients dropped</t>
  </si>
  <si>
    <t>Figure 1.5</t>
  </si>
  <si>
    <t>Incident counts &amp; adjusted rates of ESRD, by race</t>
  </si>
  <si>
    <t>Counts</t>
  </si>
  <si>
    <t>Rates</t>
  </si>
  <si>
    <t>Blk/Af Am</t>
  </si>
  <si>
    <t>N Am</t>
  </si>
  <si>
    <t>Asian</t>
  </si>
  <si>
    <t xml:space="preserve">White </t>
  </si>
  <si>
    <t>% distribution</t>
  </si>
  <si>
    <t>Figure 1.8</t>
  </si>
  <si>
    <t>Adjusted incident rates of ESRD due to diabetes, by age &amp; race</t>
  </si>
  <si>
    <t>Black</t>
  </si>
  <si>
    <t>20-29</t>
  </si>
  <si>
    <t>30-39</t>
  </si>
  <si>
    <t>60-69</t>
  </si>
  <si>
    <t>70+</t>
  </si>
  <si>
    <t>Figure 1.10</t>
  </si>
  <si>
    <t>Adjusted prevalent rates of ESRD &amp; annual percent change</t>
  </si>
  <si>
    <t>Figure 1.11</t>
  </si>
  <si>
    <t xml:space="preserve">Geographic variations in adjusted prevalent rates of ESRD, by HSA </t>
  </si>
  <si>
    <t>Figure 1.13</t>
  </si>
  <si>
    <t>Prevalent counts &amp; adjusted rates of ESRD, by race</t>
  </si>
  <si>
    <t>Af Am</t>
  </si>
  <si>
    <t>Figure 1.19</t>
  </si>
  <si>
    <t>Access use at first outpatient hemodialysis, by pre-ESRD nephrology care, 2010</t>
  </si>
  <si>
    <t xml:space="preserve">Catheter with </t>
  </si>
  <si>
    <t>AVF</t>
  </si>
  <si>
    <t>AV graft</t>
  </si>
  <si>
    <t>maturing fistula</t>
  </si>
  <si>
    <t>maturing graft</t>
  </si>
  <si>
    <t>Catheter Only</t>
  </si>
  <si>
    <t>No nephrologist</t>
  </si>
  <si>
    <t>Nephrologist 0-12 mos</t>
  </si>
  <si>
    <t>Nephrologist &gt;12 mos</t>
  </si>
  <si>
    <t>Any nephrologist</t>
  </si>
  <si>
    <t>No Nephrologist</t>
  </si>
  <si>
    <t>Figure 1.20</t>
  </si>
  <si>
    <t>Mean hemoglobin at initiation, by pre-ESRD ESA treatment</t>
  </si>
  <si>
    <t>ESA</t>
  </si>
  <si>
    <t>No ESA</t>
  </si>
  <si>
    <t>% on ESA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</si>
  <si>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</si>
  <si>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</si>
  <si>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</si>
  <si>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</si>
  <si>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</si>
  <si>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</si>
  <si>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</si>
  <si>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</si>
  <si>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</si>
  <si>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</si>
  <si>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</si>
  <si>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</si>
  <si>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June</t>
  </si>
  <si>
    <t>Month</t>
  </si>
  <si>
    <t># in cohort</t>
  </si>
  <si>
    <t>Hgb &lt;10</t>
  </si>
  <si>
    <t>Hgb 10-12</t>
  </si>
  <si>
    <t>Hgb &gt;12</t>
  </si>
  <si>
    <t>HB</t>
  </si>
  <si>
    <t>2005</t>
  </si>
  <si>
    <t>2006</t>
  </si>
  <si>
    <t>2007</t>
  </si>
  <si>
    <t>2008</t>
  </si>
  <si>
    <t>2009</t>
  </si>
  <si>
    <t>2010</t>
  </si>
  <si>
    <t>Figure 2.4</t>
  </si>
  <si>
    <t>Months</t>
  </si>
  <si>
    <t>after initiation</t>
  </si>
  <si>
    <t>Figure 2.14</t>
  </si>
  <si>
    <t>Geographic variations in the percent of patients using an internal access at initiation, by race &amp; HSA, 2010</t>
  </si>
  <si>
    <t>Figure 3.7</t>
  </si>
  <si>
    <t>Rehosp CV</t>
  </si>
  <si>
    <t>Rehosp VA infection</t>
  </si>
  <si>
    <t>Rehosp infec (non-VA)</t>
  </si>
  <si>
    <t>Rehosp other</t>
  </si>
  <si>
    <t>All-cause</t>
  </si>
  <si>
    <t>Cardiovascular</t>
  </si>
  <si>
    <t>Infection</t>
  </si>
  <si>
    <t>Vascular access infection</t>
  </si>
  <si>
    <t>Figure 3.11</t>
  </si>
  <si>
    <t>Annualized all-cause admission rates on different days of the dialysis week, by age</t>
  </si>
  <si>
    <t>Day of week</t>
  </si>
  <si>
    <t>20-39</t>
  </si>
  <si>
    <t>40-64</t>
  </si>
  <si>
    <t>HD1</t>
  </si>
  <si>
    <t>HD1+1</t>
  </si>
  <si>
    <t>HD2</t>
  </si>
  <si>
    <t>HD2+1</t>
  </si>
  <si>
    <t>HD3</t>
  </si>
  <si>
    <t>HD3+1</t>
  </si>
  <si>
    <t>HD3+2</t>
  </si>
  <si>
    <t>Figure 3.12</t>
  </si>
  <si>
    <t>Annualized cardiovascular admission rates on different days of the dialysis week, by age</t>
  </si>
  <si>
    <t>Figure 3.13</t>
  </si>
  <si>
    <t>Annualized rates of admission for infection on different days of the dialysis week, by age</t>
  </si>
  <si>
    <t>Figure 4.2</t>
  </si>
  <si>
    <t>Total N</t>
  </si>
  <si>
    <t>year</t>
  </si>
  <si>
    <t>Figure 4.7</t>
  </si>
  <si>
    <t>Dialysis</t>
  </si>
  <si>
    <t>0-90</t>
  </si>
  <si>
    <t>91-180</t>
  </si>
  <si>
    <t>181-270</t>
  </si>
  <si>
    <t>271-360</t>
  </si>
  <si>
    <t>Day</t>
  </si>
  <si>
    <t>Event</t>
  </si>
  <si>
    <t xml:space="preserve">Day0_90 </t>
  </si>
  <si>
    <t xml:space="preserve">Day91_180 </t>
  </si>
  <si>
    <t xml:space="preserve">Day181_270 </t>
  </si>
  <si>
    <t xml:space="preserve">Day271_360 </t>
  </si>
  <si>
    <t>Table 4.c</t>
  </si>
  <si>
    <t>N</t>
  </si>
  <si>
    <t>Beta blocker</t>
  </si>
  <si>
    <t>Clopidogrel</t>
  </si>
  <si>
    <t>Warfarin</t>
  </si>
  <si>
    <t>Statin</t>
  </si>
  <si>
    <t>Amiodarone</t>
  </si>
  <si>
    <t>CHF</t>
  </si>
  <si>
    <t>AMI</t>
  </si>
  <si>
    <t>PAD</t>
  </si>
  <si>
    <t>AFIB</t>
  </si>
  <si>
    <t>ICD/CRT-D</t>
  </si>
  <si>
    <t>PCI</t>
  </si>
  <si>
    <t>CABG</t>
  </si>
  <si>
    <t>No cardiac event</t>
  </si>
  <si>
    <t>Figure 5.1</t>
  </si>
  <si>
    <t>Adjusted all-cause mortality rates (from day 90), by modality &amp; year of treatment</t>
  </si>
  <si>
    <t>HD</t>
  </si>
  <si>
    <t>PD</t>
  </si>
  <si>
    <t>1st yr</t>
  </si>
  <si>
    <t>2nd yr</t>
  </si>
  <si>
    <t>3rd yr</t>
  </si>
  <si>
    <t>4th yr</t>
  </si>
  <si>
    <t>5th yr</t>
  </si>
  <si>
    <t>2003</t>
  </si>
  <si>
    <t>2004</t>
  </si>
  <si>
    <t>Figure 5.3</t>
  </si>
  <si>
    <t>CVD</t>
  </si>
  <si>
    <t>Other</t>
  </si>
  <si>
    <t>General Medicare</t>
  </si>
  <si>
    <t>CVA/TIA</t>
  </si>
  <si>
    <t>Figure 5.7</t>
  </si>
  <si>
    <t>Annualized all-cause mortality rates on different days of the dialysis week, by age</t>
  </si>
  <si>
    <t>Figure 5.8</t>
  </si>
  <si>
    <t>Annualized cardiovascular mortality rates on different days of the dialysis week, by age</t>
  </si>
  <si>
    <t>Figure 5.9</t>
  </si>
  <si>
    <t>Annualized mortality rates for infection on different days of the dialysis week, by age</t>
  </si>
  <si>
    <t>20-64</t>
  </si>
  <si>
    <t>Figure 6.2</t>
  </si>
  <si>
    <t>Sources of prescription drug coverage in Medicare enrollees, 2010</t>
  </si>
  <si>
    <t>Part D with LIS</t>
  </si>
  <si>
    <t>Part D without LIS</t>
  </si>
  <si>
    <t>Retiree drug subsidy</t>
  </si>
  <si>
    <t>Other creditable coverage</t>
  </si>
  <si>
    <t>No known coverage</t>
  </si>
  <si>
    <t>All CKD</t>
  </si>
  <si>
    <t>Tx</t>
  </si>
  <si>
    <t>Figure 6.5</t>
  </si>
  <si>
    <t>Patients enrolled in Part D, by dual eligibility &amp; low income subsidy (LIS) status, 2010</t>
  </si>
  <si>
    <t>LIS (dual)</t>
  </si>
  <si>
    <t>LIS (non-dual)</t>
  </si>
  <si>
    <t>Non-LIS</t>
  </si>
  <si>
    <t>LIS total</t>
  </si>
  <si>
    <t>CKD</t>
  </si>
  <si>
    <t>Table 6.f</t>
  </si>
  <si>
    <t>By frequency</t>
  </si>
  <si>
    <t>Total days supply</t>
  </si>
  <si>
    <t>Total cost</t>
  </si>
  <si>
    <t>C</t>
  </si>
  <si>
    <t>Insulin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</si>
  <si>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</si>
  <si>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</si>
  <si>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</si>
  <si>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</si>
  <si>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</si>
  <si>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</si>
  <si>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</si>
  <si>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</si>
  <si>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</si>
  <si>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</si>
  <si>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Table 6.g</t>
  </si>
  <si>
    <t>Figure 7.1</t>
  </si>
  <si>
    <t>Trends in transplantation: unadjusted rates, wait list, &amp; total &amp; functioning transplants, patients age 20 &amp; older</t>
  </si>
  <si>
    <t>Kidney wait list</t>
  </si>
  <si>
    <t>First listings</t>
  </si>
  <si>
    <t>Patients w/prior transplant</t>
  </si>
  <si>
    <t>Transplant counts</t>
  </si>
  <si>
    <t>Functioning transplant</t>
  </si>
  <si>
    <t>Incident rate</t>
  </si>
  <si>
    <t>Transplant rate</t>
  </si>
  <si>
    <t>Median wait time</t>
  </si>
  <si>
    <t>Deceased donor</t>
  </si>
  <si>
    <t>Living donor</t>
  </si>
  <si>
    <t>total</t>
  </si>
  <si>
    <t>Figure 7.4</t>
  </si>
  <si>
    <t>Outcomes for wait-listed adult patients within three years of listing, by blood type</t>
  </si>
  <si>
    <t>Death on wait list</t>
  </si>
  <si>
    <t xml:space="preserve">AB </t>
  </si>
  <si>
    <t>Figure 7.12</t>
  </si>
  <si>
    <t>Deceased donor transplants, by age, gender, race, &amp; primary diagnosis</t>
  </si>
  <si>
    <t>HTN</t>
  </si>
  <si>
    <t>GN</t>
  </si>
  <si>
    <t>Cystic kidney</t>
  </si>
  <si>
    <t>Figure 7.14</t>
  </si>
  <si>
    <t>Living donor transplants, by age, gender, race, &amp; primary diagnosis</t>
  </si>
  <si>
    <t>Figure 7.16</t>
  </si>
  <si>
    <t>Adjusted transplant rates (per 100 dialysis patient years) by state of patient residence &amp; donor type, 2010</t>
  </si>
  <si>
    <t>Overall value for all pts</t>
  </si>
  <si>
    <t>Overal value for pts mapped</t>
  </si>
  <si>
    <t>Missing HSA/state: pts dropped</t>
  </si>
  <si>
    <t>State</t>
  </si>
  <si>
    <t xml:space="preserve">Alabama             </t>
  </si>
  <si>
    <t xml:space="preserve">Alaska              </t>
  </si>
  <si>
    <t xml:space="preserve">Arizona             </t>
  </si>
  <si>
    <t xml:space="preserve">Arkansas            </t>
  </si>
  <si>
    <t xml:space="preserve">California          </t>
  </si>
  <si>
    <t xml:space="preserve">Colorado            </t>
  </si>
  <si>
    <t xml:space="preserve">Connecticut         </t>
  </si>
  <si>
    <t xml:space="preserve">Delaware            </t>
  </si>
  <si>
    <t>District Of Columbia</t>
  </si>
  <si>
    <t xml:space="preserve">Florida             </t>
  </si>
  <si>
    <t xml:space="preserve">Georgia             </t>
  </si>
  <si>
    <t xml:space="preserve">Hawaii              </t>
  </si>
  <si>
    <t xml:space="preserve">Idaho               </t>
  </si>
  <si>
    <t xml:space="preserve">Illinois            </t>
  </si>
  <si>
    <t xml:space="preserve">Indiana             </t>
  </si>
  <si>
    <t xml:space="preserve">Iowa                </t>
  </si>
  <si>
    <t xml:space="preserve">Kansas              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</si>
  <si>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</si>
  <si>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</si>
  <si>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</si>
  <si>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</si>
  <si>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</si>
  <si>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</si>
  <si>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</si>
  <si>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</si>
  <si>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</si>
  <si>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</si>
  <si>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 xml:space="preserve">Nebraska            </t>
  </si>
  <si>
    <t xml:space="preserve">Nevada              </t>
  </si>
  <si>
    <t xml:space="preserve">New Hampshire       </t>
  </si>
  <si>
    <t xml:space="preserve">New Jersey          </t>
  </si>
  <si>
    <t xml:space="preserve">New Mexico          </t>
  </si>
  <si>
    <t xml:space="preserve">New York            </t>
  </si>
  <si>
    <t xml:space="preserve">North Carolina      </t>
  </si>
  <si>
    <t xml:space="preserve">North Dakota        </t>
  </si>
  <si>
    <t xml:space="preserve">Ohio                </t>
  </si>
  <si>
    <t xml:space="preserve">Oklahoma            </t>
  </si>
  <si>
    <t xml:space="preserve">Oregon              </t>
  </si>
  <si>
    <t xml:space="preserve">Pennsylvania        </t>
  </si>
  <si>
    <t xml:space="preserve">Rhode Island        </t>
  </si>
  <si>
    <t xml:space="preserve">South Carolina      </t>
  </si>
  <si>
    <t xml:space="preserve">South Dakota        </t>
  </si>
  <si>
    <t xml:space="preserve">Tennessee           </t>
  </si>
  <si>
    <t xml:space="preserve">Texas               </t>
  </si>
  <si>
    <t xml:space="preserve">Utah                </t>
  </si>
  <si>
    <t xml:space="preserve">Vermont             </t>
  </si>
  <si>
    <t xml:space="preserve">Virginia            </t>
  </si>
  <si>
    <t xml:space="preserve">Washington          </t>
  </si>
  <si>
    <t xml:space="preserve">West Virginia       </t>
  </si>
  <si>
    <t xml:space="preserve">Wisconsin           </t>
  </si>
  <si>
    <t xml:space="preserve">Wyoming             </t>
  </si>
  <si>
    <t>Figure 7.21</t>
  </si>
  <si>
    <t>Hospitalization rates in the first and second years post-transplant, 2008</t>
  </si>
  <si>
    <t>Year 1</t>
  </si>
  <si>
    <t>Year 2</t>
  </si>
  <si>
    <t>Any hospitalization</t>
  </si>
  <si>
    <t>Complications of kidney transplant</t>
  </si>
  <si>
    <t>Cardiovascular hospitalization</t>
  </si>
  <si>
    <t>Infectious hospitalization</t>
  </si>
  <si>
    <t>Figure 7.22</t>
  </si>
  <si>
    <t>Primary diagnoses of cardiac &amp; infectious hospitalizations in the 1st &amp; 2nd years post-tx</t>
  </si>
  <si>
    <t xml:space="preserve">Cardiovascular </t>
  </si>
  <si>
    <t xml:space="preserve">Infectious </t>
  </si>
  <si>
    <t>hospitalization</t>
  </si>
  <si>
    <t>Diagnosis</t>
  </si>
  <si>
    <t xml:space="preserve">CHF </t>
  </si>
  <si>
    <t xml:space="preserve">UTI </t>
  </si>
  <si>
    <t xml:space="preserve">Hypertension </t>
  </si>
  <si>
    <t xml:space="preserve">Septicemia </t>
  </si>
  <si>
    <t xml:space="preserve">Venous thrombosis/embolism </t>
  </si>
  <si>
    <t xml:space="preserve">Post-op infection </t>
  </si>
  <si>
    <t xml:space="preserve">Atrial fibrillation </t>
  </si>
  <si>
    <t xml:space="preserve">Pneumonia </t>
  </si>
  <si>
    <t xml:space="preserve">Coronary atherosclerosis </t>
  </si>
  <si>
    <t xml:space="preserve">CMV </t>
  </si>
  <si>
    <t xml:space="preserve">CVA/TIA </t>
  </si>
  <si>
    <t xml:space="preserve">Resp, not pneumonia </t>
  </si>
  <si>
    <t xml:space="preserve">AMI </t>
  </si>
  <si>
    <t xml:space="preserve">Cellulitis </t>
  </si>
  <si>
    <t xml:space="preserve">Lymphocele </t>
  </si>
  <si>
    <t xml:space="preserve">Kidney infection </t>
  </si>
  <si>
    <t xml:space="preserve">Hypotension </t>
  </si>
  <si>
    <t xml:space="preserve">Vascular access </t>
  </si>
  <si>
    <t xml:space="preserve">Atherosclerosis of extremities </t>
  </si>
  <si>
    <t xml:space="preserve">Osteomyelitis </t>
  </si>
  <si>
    <t>Figure 7.23</t>
  </si>
  <si>
    <t>Cumulative incidence of post-transplant lymphoproliferative disorder (PTLD)</t>
  </si>
  <si>
    <t>All pediatric</t>
  </si>
  <si>
    <t>All adult</t>
  </si>
  <si>
    <t>patients</t>
  </si>
  <si>
    <t>Figure 7.24</t>
  </si>
  <si>
    <t>Cumulative incidence of post-transplant diabetes</t>
  </si>
  <si>
    <t>Pediatric</t>
  </si>
  <si>
    <t>Adult</t>
  </si>
  <si>
    <t>Figure 8.1</t>
  </si>
  <si>
    <t>Percent of live discharges followed by event within 30 days</t>
  </si>
  <si>
    <t>Figure 8.2</t>
  </si>
  <si>
    <t>0-4</t>
  </si>
  <si>
    <t>5-9</t>
  </si>
  <si>
    <t>10-14</t>
  </si>
  <si>
    <t>15-19</t>
  </si>
  <si>
    <t>Figure 8.7</t>
  </si>
  <si>
    <t>Vaccination rates</t>
  </si>
  <si>
    <t>Number in cohort</t>
  </si>
  <si>
    <t>Figure 8.10</t>
  </si>
  <si>
    <t>0-9</t>
  </si>
  <si>
    <t xml:space="preserve">2000-2004    </t>
  </si>
  <si>
    <t xml:space="preserve">2005-2009    </t>
  </si>
  <si>
    <t>Figure 8.13</t>
  </si>
  <si>
    <t>2000-2004</t>
  </si>
  <si>
    <t>2005-2009</t>
  </si>
  <si>
    <t>Figure 8.17</t>
  </si>
  <si>
    <t>United States</t>
  </si>
  <si>
    <t>CORR</t>
  </si>
  <si>
    <t>5-14</t>
  </si>
  <si>
    <t>Figure 8.22</t>
  </si>
  <si>
    <t>Figure 8.25</t>
  </si>
  <si>
    <t>Secondary GN</t>
  </si>
  <si>
    <t>Cystic Kidney</t>
  </si>
  <si>
    <t>Cystic Polycystic Kidney</t>
  </si>
  <si>
    <t>Figure 10.1</t>
  </si>
  <si>
    <t>Distribution of patients, by unit affiliation, 2010</t>
  </si>
  <si>
    <t>All units</t>
  </si>
  <si>
    <t>#units</t>
  </si>
  <si>
    <t># pts</t>
  </si>
  <si>
    <t>LDOs (&gt;=200)</t>
  </si>
  <si>
    <t>SDOs (&lt;200 units)</t>
  </si>
  <si>
    <t>LDO</t>
  </si>
  <si>
    <t>DaVita</t>
  </si>
  <si>
    <t>American Renal Associates</t>
  </si>
  <si>
    <t>SDO</t>
  </si>
  <si>
    <t>DCI</t>
  </si>
  <si>
    <t>Innovative Dialysis Systems</t>
  </si>
  <si>
    <t>Hospital-based</t>
  </si>
  <si>
    <t>Fresenius</t>
  </si>
  <si>
    <t>Liberty Dialysis</t>
  </si>
  <si>
    <t>Independent</t>
  </si>
  <si>
    <t>National Renal Institutes</t>
  </si>
  <si>
    <t>Renal Research Institute</t>
  </si>
  <si>
    <t>Satellite Healthcare</t>
  </si>
  <si>
    <t>US Renal Care</t>
  </si>
  <si>
    <t xml:space="preserve">Time period </t>
  </si>
  <si>
    <t>Davita</t>
  </si>
  <si>
    <t>SDOs</t>
  </si>
  <si>
    <t>Ind</t>
  </si>
  <si>
    <t>Figure 11.5</t>
  </si>
  <si>
    <t xml:space="preserve">Total Medicare dollars spent on ESRD, by type of service </t>
  </si>
  <si>
    <t>Raw Dollars</t>
  </si>
  <si>
    <t>Inpatient</t>
  </si>
  <si>
    <t>Outpatient</t>
  </si>
  <si>
    <t>Physician supplier</t>
  </si>
  <si>
    <t>Skilled nursing</t>
  </si>
  <si>
    <t>Home Health</t>
  </si>
  <si>
    <t>Hospice</t>
  </si>
  <si>
    <t>Part D</t>
  </si>
  <si>
    <t>Figure 11.7</t>
  </si>
  <si>
    <t>Total Medicare expenditures per person per year, by modality</t>
  </si>
  <si>
    <t xml:space="preserve">Tx </t>
  </si>
  <si>
    <t>Figure 11.9</t>
  </si>
  <si>
    <t>Total Medicare spending for injectables</t>
  </si>
  <si>
    <t>ESAs</t>
  </si>
  <si>
    <t>IV vitamin D</t>
  </si>
  <si>
    <t>IV iron</t>
  </si>
  <si>
    <t>Other injectables</t>
  </si>
  <si>
    <t>Figure 11.19</t>
  </si>
  <si>
    <t>Total per person per year outpatient expenditures, by dialysis modality &amp; race, 2010</t>
  </si>
  <si>
    <t>All dialysis</t>
  </si>
  <si>
    <t>All HD</t>
  </si>
  <si>
    <t>All PD</t>
  </si>
  <si>
    <t>HD matched to PD</t>
  </si>
  <si>
    <t>Figure 11.29</t>
  </si>
  <si>
    <t>Total per person per year Part D net and out of pocket costs, by LIS status, 2010</t>
  </si>
  <si>
    <t>Net costs</t>
  </si>
  <si>
    <t>OOP costs</t>
  </si>
  <si>
    <t>LIS</t>
  </si>
  <si>
    <t>No LIS</t>
  </si>
  <si>
    <t>GM</t>
  </si>
  <si>
    <t>Table 10.a</t>
  </si>
  <si>
    <t>Distribution of providers opting into the new dialysis composite rate</t>
  </si>
  <si>
    <t># of facilites</t>
  </si>
  <si>
    <t># opting for bundle</t>
  </si>
  <si>
    <t>percent of facilities</t>
  </si>
  <si>
    <t>DENOVO</t>
  </si>
  <si>
    <t>Not renal</t>
  </si>
  <si>
    <t>Figure 10.10</t>
  </si>
  <si>
    <t>Total monthly dose of anemia treatment theraputics, hgb levels, &amp; transfusions, pre- &amp; post- dialysis bundle, by unit affilliation</t>
  </si>
  <si>
    <t>2010 September</t>
  </si>
  <si>
    <t>2011 September</t>
  </si>
  <si>
    <t>IV Iron</t>
  </si>
  <si>
    <t>Vitamin D</t>
  </si>
  <si>
    <t>HB - average</t>
  </si>
  <si>
    <t>N's used to calculate table above:</t>
  </si>
  <si>
    <t>Mean monthly hemoglobin after initiation, by year</t>
  </si>
  <si>
    <t>Figure 2.2</t>
  </si>
  <si>
    <t>Patient distribution, by mean monthly hemoglobin, g/dl</t>
  </si>
  <si>
    <t>Figure 3.1</t>
  </si>
  <si>
    <t>Change in adjusted all-cause &amp; cause-specific hospitalization rates, by modality</t>
  </si>
  <si>
    <t>All ESRD</t>
  </si>
  <si>
    <t>CV</t>
  </si>
  <si>
    <t>Vascular access</t>
  </si>
  <si>
    <t>rate</t>
  </si>
  <si>
    <t>%chg</t>
  </si>
  <si>
    <t>% chg</t>
  </si>
  <si>
    <t>VA</t>
  </si>
  <si>
    <t>1993</t>
  </si>
  <si>
    <r>
      <t xml:space="preserve">Dialysis access </t>
    </r>
    <r>
      <rPr>
        <b/>
        <sz val="9"/>
        <rFont val="Trebuchet MS"/>
        <family val="2"/>
      </rPr>
      <t>(change since 1999)</t>
    </r>
  </si>
  <si>
    <t>Dialysis access</t>
  </si>
  <si>
    <t>Figure 3.3</t>
  </si>
  <si>
    <t>Adjusted hospital admission rates, by principal diagnosis &amp; modality</t>
  </si>
  <si>
    <t>All cardiovascular</t>
  </si>
  <si>
    <t>All infection (any)</t>
  </si>
  <si>
    <t>Infection (dialysis related)</t>
  </si>
  <si>
    <t>Bacteremia/sepsis</t>
  </si>
  <si>
    <t>HD/VA infection</t>
  </si>
  <si>
    <t>PD/peritonitis</t>
  </si>
  <si>
    <t>PD/catheter infection</t>
  </si>
  <si>
    <t>Cause-specific rehospitalization in hemodialysis 30 days after live hospital discharge, by cause-specific index hospitalization, 2010</t>
  </si>
  <si>
    <r>
      <t xml:space="preserve">Rates of sudden cardiac death </t>
    </r>
    <r>
      <rPr>
        <sz val="9"/>
        <rFont val="Trebuchet MS"/>
        <family val="2"/>
      </rPr>
      <t>in prevalent dialysis patients</t>
    </r>
  </si>
  <si>
    <t>Complex</t>
  </si>
  <si>
    <t>Simple</t>
  </si>
  <si>
    <r>
      <t xml:space="preserve">Rates of sudden cardiac death </t>
    </r>
    <r>
      <rPr>
        <sz val="9"/>
        <rFont val="Trebuchet MS"/>
        <family val="2"/>
      </rPr>
      <t>following initiation of treatment in incident dialysis patients</t>
    </r>
  </si>
  <si>
    <t>Cardiovascular disease &amp; pharmacological interventions in ESRD patients (row percent), by diagnosis and modality</t>
  </si>
  <si>
    <t>ACEI/ARB</t>
  </si>
  <si>
    <t>t</t>
  </si>
  <si>
    <t>Adjusted all-cause &amp; cause-specific mortality (from day one) in the first year of hemodialysis</t>
  </si>
  <si>
    <t xml:space="preserve"> 20-64</t>
  </si>
  <si>
    <t xml:space="preserve">  65+</t>
  </si>
  <si>
    <t>Top 15 drugs used by Part D-enrolled dialysis patients, by frequency &amp; net cost, 2010</t>
  </si>
  <si>
    <t>By Net cost</t>
  </si>
  <si>
    <t>Generic name</t>
  </si>
  <si>
    <t>Amlodipine</t>
  </si>
  <si>
    <t>Cinacalcet</t>
  </si>
  <si>
    <t>Sevelamer carbonate</t>
  </si>
  <si>
    <t>Metoprolol</t>
  </si>
  <si>
    <t>Sevelamer HCL</t>
  </si>
  <si>
    <t>Simvastatin</t>
  </si>
  <si>
    <t>Lanthanum carbonate</t>
  </si>
  <si>
    <t>Calcium acetate</t>
  </si>
  <si>
    <t>Lisinopril</t>
  </si>
  <si>
    <t>Clopidogrel bisulfate</t>
  </si>
  <si>
    <t>Esomeprazole</t>
  </si>
  <si>
    <t>Omeprazole</t>
  </si>
  <si>
    <t>Atorvastatin</t>
  </si>
  <si>
    <t>Carvedilol</t>
  </si>
  <si>
    <t>Pantoprazole</t>
  </si>
  <si>
    <t xml:space="preserve">Clonidine </t>
  </si>
  <si>
    <t>Doxercalciferol</t>
  </si>
  <si>
    <t>Levothyroxine</t>
  </si>
  <si>
    <t>Valsartan</t>
  </si>
  <si>
    <t>Pioglitazone</t>
  </si>
  <si>
    <t>Furosemide</t>
  </si>
  <si>
    <t>Nifedipine</t>
  </si>
  <si>
    <t>Top 15 drugs used by Part D-enrolled transplant patients, by frequency &amp; net cost, 2010</t>
  </si>
  <si>
    <t>Prednisone</t>
  </si>
  <si>
    <t>Valganciclovir</t>
  </si>
  <si>
    <t>Tacrolimus</t>
  </si>
  <si>
    <t>Mycophenolate mofetil</t>
  </si>
  <si>
    <t>Trimethoprim/sulfamethoxazole</t>
  </si>
  <si>
    <t>Epoetin alfa</t>
  </si>
  <si>
    <t>Clonidine hydrochloride</t>
  </si>
  <si>
    <t>Sirolimus</t>
  </si>
  <si>
    <t>Mycophenolate sodium</t>
  </si>
  <si>
    <t>Darbepoetin alfa</t>
  </si>
  <si>
    <t>Allopurinol</t>
  </si>
  <si>
    <t>Calcitriol</t>
  </si>
  <si>
    <t>Cyclosporine</t>
  </si>
  <si>
    <t>Deceased donor transplant</t>
  </si>
  <si>
    <t>Living donor transplant</t>
  </si>
  <si>
    <t>Adjusted all-cause rehospitalization rates in pediatric ESRD patients 30 days after live hospital discharge</t>
  </si>
  <si>
    <t>Unadjusted rates of hospitalization for any infection in pediatric patients, by modality, age, &amp; race, 2007–2010</t>
  </si>
  <si>
    <t>Influenza vaccination rates in pediatric patients, by modality, age, &amp; race, 2007–2010</t>
  </si>
  <si>
    <t>One-year adjusted all-cause hospitalization rates in pediatric patients (from day 90), by age &amp; modality</t>
  </si>
  <si>
    <t>One-year adjusted all-cause mortality rates in pediatric patients (from day one), by age &amp; modality</t>
  </si>
  <si>
    <t xml:space="preserve">Incident rates of pediatric ESRD in the United States &amp; Canada, by age </t>
  </si>
  <si>
    <t xml:space="preserve">Prevalent rates of pediatric ESRD in the United States &amp; Canada, by age </t>
  </si>
  <si>
    <t>Prevalent rates of pediatric ESRD in the United States &amp; Canada, by primary cause of renal failure</t>
  </si>
  <si>
    <t>percent of patients</t>
  </si>
  <si>
    <t>us vs corr</t>
  </si>
  <si>
    <t>LOG</t>
  </si>
  <si>
    <t>please note &amp; initial the date</t>
  </si>
  <si>
    <t>of EACH change made to this</t>
  </si>
  <si>
    <t>data sheet</t>
  </si>
  <si>
    <t>Dave Z</t>
  </si>
  <si>
    <t>Data placed 07/31/2012 DZ</t>
  </si>
  <si>
    <t>data replotted 8.30.ec</t>
  </si>
  <si>
    <t>Caption information</t>
  </si>
  <si>
    <t xml:space="preserve">Point prevalent dialysis patients </t>
  </si>
  <si>
    <t>Transfusions (Percent of patients with at least one transfusion) ***</t>
  </si>
  <si>
    <t>** INCLUDES ALL FACILITIES, NOT JUST THOSE DEFINED AS OPTING INTO THE BUNDLE</t>
  </si>
  <si>
    <t>*** Also needed a dialysis claim within the month to be included in the population</t>
  </si>
  <si>
    <t>EPO: mean dose</t>
  </si>
  <si>
    <t xml:space="preserve">Percent of patients receiving EPO*** </t>
  </si>
  <si>
    <t>Renal Advantage Inc.</t>
  </si>
</sst>
</file>

<file path=xl/styles.xml><?xml version="1.0" encoding="utf-8"?>
<styleSheet xmlns="http://schemas.openxmlformats.org/spreadsheetml/2006/main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  <numFmt numFmtId="166" formatCode="0.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.000_);_(* \(#,##0.000\);_(* &quot;-&quot;??_);_(@_)"/>
    <numFmt numFmtId="171" formatCode="0.000"/>
    <numFmt numFmtId="172" formatCode="#,##0.0_);\(#,##0.0\)"/>
    <numFmt numFmtId="173" formatCode="0.0000000"/>
    <numFmt numFmtId="174" formatCode="0.0%"/>
    <numFmt numFmtId="175" formatCode="#,##0.0000"/>
    <numFmt numFmtId="176" formatCode="#,##0;[Red]#,##0"/>
    <numFmt numFmtId="177" formatCode="#,##0.0;[Red]#,##0.0"/>
    <numFmt numFmtId="178" formatCode="0.0000"/>
  </numFmts>
  <fonts count="29">
    <font>
      <sz val="10"/>
      <name val="AGaramond"/>
    </font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Garamond"/>
    </font>
    <font>
      <sz val="9"/>
      <color indexed="12"/>
      <name val="Trebuchet MS"/>
      <family val="2"/>
    </font>
    <font>
      <sz val="10"/>
      <name val="GoudyOlSt BT"/>
      <family val="1"/>
    </font>
    <font>
      <sz val="9"/>
      <name val="Trebuchet MS"/>
      <family val="2"/>
    </font>
    <font>
      <i/>
      <sz val="9"/>
      <color indexed="12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i/>
      <sz val="9"/>
      <name val="Trebuchet MS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0"/>
      <name val="Arial"/>
      <family val="2"/>
    </font>
    <font>
      <sz val="9"/>
      <color rgb="FFFF0000"/>
      <name val="Trebuchet MS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49"/>
      <name val="Trebuchet MS"/>
      <family val="2"/>
    </font>
    <font>
      <sz val="9"/>
      <color indexed="48"/>
      <name val="Trebuchet MS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9"/>
      <color theme="4"/>
      <name val="Trebuchet MS"/>
      <family val="2"/>
    </font>
    <font>
      <b/>
      <sz val="9"/>
      <color indexed="9"/>
      <name val="Trebuchet MS"/>
      <family val="2"/>
    </font>
    <font>
      <sz val="9"/>
      <color theme="8" tint="-0.249977111117893"/>
      <name val="Trebuchet MS"/>
      <family val="2"/>
    </font>
    <font>
      <b/>
      <i/>
      <sz val="9"/>
      <color indexed="9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1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20"/>
      </right>
      <top/>
      <bottom/>
      <diagonal/>
    </border>
  </borders>
  <cellStyleXfs count="4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9" fillId="0" borderId="1">
      <alignment horizontal="left"/>
    </xf>
    <xf numFmtId="0" fontId="9" fillId="0" borderId="0">
      <alignment horizontal="left"/>
    </xf>
    <xf numFmtId="0" fontId="9" fillId="0" borderId="2">
      <alignment horizontal="right"/>
    </xf>
    <xf numFmtId="4" fontId="10" fillId="0" borderId="0">
      <alignment horizontal="right"/>
    </xf>
    <xf numFmtId="0" fontId="9" fillId="0" borderId="3">
      <alignment horizontal="right"/>
    </xf>
    <xf numFmtId="3" fontId="10" fillId="0" borderId="0">
      <alignment horizontal="right"/>
    </xf>
    <xf numFmtId="164" fontId="10" fillId="0" borderId="0">
      <alignment horizontal="right"/>
    </xf>
    <xf numFmtId="43" fontId="4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5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7" fillId="0" borderId="0"/>
    <xf numFmtId="43" fontId="15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2" fillId="0" borderId="0"/>
  </cellStyleXfs>
  <cellXfs count="317">
    <xf numFmtId="0" fontId="0" fillId="0" borderId="0" xfId="0"/>
    <xf numFmtId="0" fontId="7" fillId="0" borderId="0" xfId="3" applyFont="1" applyAlignment="1">
      <alignment horizontal="left" vertical="center"/>
    </xf>
    <xf numFmtId="3" fontId="7" fillId="0" borderId="0" xfId="3" applyNumberFormat="1" applyFont="1" applyAlignment="1">
      <alignment horizontal="right" vertical="center"/>
    </xf>
    <xf numFmtId="164" fontId="7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Border="1" applyAlignment="1">
      <alignment horizontal="left" vertical="center"/>
    </xf>
    <xf numFmtId="2" fontId="7" fillId="0" borderId="0" xfId="3" applyNumberFormat="1" applyFont="1" applyBorder="1" applyAlignment="1">
      <alignment horizontal="left" vertical="center"/>
    </xf>
    <xf numFmtId="0" fontId="7" fillId="0" borderId="0" xfId="3" applyFont="1" applyBorder="1" applyAlignment="1">
      <alignment horizontal="right" vertical="center"/>
    </xf>
    <xf numFmtId="3" fontId="7" fillId="0" borderId="0" xfId="3" applyNumberFormat="1" applyFont="1" applyAlignment="1">
      <alignment horizontal="center" vertical="center"/>
    </xf>
    <xf numFmtId="0" fontId="7" fillId="0" borderId="0" xfId="4" applyFont="1" applyBorder="1" applyAlignment="1">
      <alignment horizontal="left" vertical="top"/>
    </xf>
    <xf numFmtId="3" fontId="7" fillId="0" borderId="0" xfId="4" applyNumberFormat="1" applyFont="1" applyBorder="1" applyAlignment="1">
      <alignment horizontal="left" vertical="top"/>
    </xf>
    <xf numFmtId="164" fontId="7" fillId="0" borderId="0" xfId="4" applyNumberFormat="1" applyFont="1" applyBorder="1" applyAlignment="1">
      <alignment horizontal="left" vertical="top"/>
    </xf>
    <xf numFmtId="0" fontId="7" fillId="0" borderId="0" xfId="5" applyFont="1" applyBorder="1" applyAlignment="1">
      <alignment horizontal="left" vertical="top"/>
    </xf>
    <xf numFmtId="3" fontId="7" fillId="0" borderId="0" xfId="6" applyNumberFormat="1" applyFont="1" applyBorder="1" applyAlignment="1">
      <alignment horizontal="right" vertical="center"/>
    </xf>
    <xf numFmtId="164" fontId="7" fillId="0" borderId="0" xfId="6" applyNumberFormat="1" applyFont="1" applyBorder="1" applyAlignment="1">
      <alignment horizontal="right" vertical="center"/>
    </xf>
    <xf numFmtId="3" fontId="7" fillId="0" borderId="0" xfId="5" applyNumberFormat="1" applyFont="1" applyBorder="1" applyAlignment="1">
      <alignment horizontal="left" vertical="top"/>
    </xf>
    <xf numFmtId="0" fontId="7" fillId="0" borderId="0" xfId="0" applyFont="1"/>
    <xf numFmtId="2" fontId="7" fillId="0" borderId="0" xfId="0" applyNumberFormat="1" applyFont="1"/>
    <xf numFmtId="164" fontId="7" fillId="0" borderId="0" xfId="3" applyNumberFormat="1" applyFont="1" applyBorder="1" applyAlignment="1">
      <alignment horizontal="right" vertical="center"/>
    </xf>
    <xf numFmtId="3" fontId="7" fillId="0" borderId="0" xfId="5" applyNumberFormat="1" applyFont="1" applyBorder="1" applyAlignment="1">
      <alignment horizontal="right" vertical="top"/>
    </xf>
    <xf numFmtId="0" fontId="7" fillId="0" borderId="0" xfId="4" applyFont="1" applyBorder="1" applyAlignment="1">
      <alignment horizontal="left" vertical="center"/>
    </xf>
    <xf numFmtId="3" fontId="7" fillId="0" borderId="0" xfId="6" applyNumberFormat="1" applyFont="1" applyBorder="1" applyAlignment="1">
      <alignment horizontal="right" vertical="top"/>
    </xf>
    <xf numFmtId="0" fontId="7" fillId="0" borderId="0" xfId="6" applyFont="1" applyBorder="1" applyAlignment="1">
      <alignment horizontal="right" vertical="center"/>
    </xf>
    <xf numFmtId="49" fontId="7" fillId="0" borderId="0" xfId="6" applyNumberFormat="1" applyFont="1" applyBorder="1" applyAlignment="1">
      <alignment horizontal="right" vertical="center"/>
    </xf>
    <xf numFmtId="2" fontId="7" fillId="0" borderId="0" xfId="3" applyNumberFormat="1" applyFont="1" applyAlignment="1">
      <alignment horizontal="right" vertical="center"/>
    </xf>
    <xf numFmtId="3" fontId="7" fillId="0" borderId="0" xfId="0" applyNumberFormat="1" applyFont="1"/>
    <xf numFmtId="2" fontId="7" fillId="0" borderId="0" xfId="3" applyNumberFormat="1" applyFont="1" applyBorder="1" applyAlignment="1">
      <alignment horizontal="right" vertical="center"/>
    </xf>
    <xf numFmtId="165" fontId="7" fillId="0" borderId="0" xfId="3" applyNumberFormat="1" applyFont="1" applyAlignment="1">
      <alignment horizontal="right" vertical="center"/>
    </xf>
    <xf numFmtId="0" fontId="7" fillId="0" borderId="0" xfId="3" applyFont="1" applyFill="1" applyAlignment="1">
      <alignment horizontal="left" vertical="center"/>
    </xf>
    <xf numFmtId="2" fontId="7" fillId="0" borderId="0" xfId="7" applyNumberFormat="1" applyFont="1" applyBorder="1" applyAlignment="1">
      <alignment horizontal="right" vertical="center"/>
    </xf>
    <xf numFmtId="3" fontId="7" fillId="0" borderId="0" xfId="3" applyNumberFormat="1" applyFont="1" applyAlignment="1">
      <alignment horizontal="left" vertical="center"/>
    </xf>
    <xf numFmtId="166" fontId="7" fillId="0" borderId="0" xfId="0" applyNumberFormat="1" applyFont="1"/>
    <xf numFmtId="166" fontId="7" fillId="0" borderId="0" xfId="3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/>
    </xf>
    <xf numFmtId="10" fontId="7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horizontal="right" vertical="center"/>
    </xf>
    <xf numFmtId="2" fontId="7" fillId="0" borderId="0" xfId="3" applyNumberFormat="1" applyFont="1" applyFill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168" fontId="7" fillId="0" borderId="0" xfId="2" applyNumberFormat="1" applyFont="1" applyAlignment="1">
      <alignment horizontal="right" vertical="center"/>
    </xf>
    <xf numFmtId="167" fontId="7" fillId="0" borderId="0" xfId="1" applyNumberFormat="1" applyFont="1" applyAlignment="1">
      <alignment horizontal="center" vertical="center"/>
    </xf>
    <xf numFmtId="168" fontId="7" fillId="0" borderId="0" xfId="2" applyNumberFormat="1" applyFont="1" applyAlignment="1">
      <alignment horizontal="center" vertical="center"/>
    </xf>
    <xf numFmtId="164" fontId="7" fillId="0" borderId="0" xfId="3" applyNumberFormat="1" applyFont="1" applyAlignment="1">
      <alignment horizontal="left" vertical="center"/>
    </xf>
    <xf numFmtId="3" fontId="11" fillId="0" borderId="0" xfId="3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16" fontId="7" fillId="0" borderId="0" xfId="0" quotePrefix="1" applyNumberFormat="1" applyFont="1"/>
    <xf numFmtId="0" fontId="11" fillId="0" borderId="0" xfId="3" applyFont="1" applyAlignment="1">
      <alignment horizontal="left" vertical="center"/>
    </xf>
    <xf numFmtId="3" fontId="7" fillId="0" borderId="0" xfId="17" applyNumberFormat="1" applyFont="1"/>
    <xf numFmtId="0" fontId="7" fillId="0" borderId="0" xfId="17" applyFont="1"/>
    <xf numFmtId="166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7" fillId="0" borderId="0" xfId="0" applyNumberFormat="1" applyFont="1" applyAlignment="1">
      <alignment horizontal="right"/>
    </xf>
    <xf numFmtId="166" fontId="7" fillId="0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6" fontId="5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166" fontId="11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right"/>
    </xf>
    <xf numFmtId="1" fontId="7" fillId="0" borderId="0" xfId="0" applyNumberFormat="1" applyFont="1"/>
    <xf numFmtId="3" fontId="11" fillId="0" borderId="0" xfId="0" applyNumberFormat="1" applyFont="1"/>
    <xf numFmtId="3" fontId="7" fillId="0" borderId="0" xfId="1" applyNumberFormat="1" applyFont="1"/>
    <xf numFmtId="166" fontId="5" fillId="0" borderId="0" xfId="0" applyNumberFormat="1" applyFont="1" applyAlignment="1">
      <alignment horizontal="right"/>
    </xf>
    <xf numFmtId="3" fontId="7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16" fontId="7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7" fillId="0" borderId="0" xfId="0" applyNumberFormat="1" applyFont="1" applyFill="1" applyBorder="1" applyAlignment="1">
      <alignment horizontal="right"/>
    </xf>
    <xf numFmtId="167" fontId="7" fillId="0" borderId="0" xfId="1" applyNumberFormat="1" applyFont="1" applyAlignment="1">
      <alignment horizontal="right"/>
    </xf>
    <xf numFmtId="169" fontId="7" fillId="0" borderId="0" xfId="1" applyNumberFormat="1" applyFont="1" applyAlignment="1">
      <alignment horizontal="right"/>
    </xf>
    <xf numFmtId="0" fontId="11" fillId="0" borderId="0" xfId="0" applyFont="1" applyAlignment="1">
      <alignment horizontal="left"/>
    </xf>
    <xf numFmtId="167" fontId="7" fillId="0" borderId="0" xfId="0" applyNumberFormat="1" applyFont="1"/>
    <xf numFmtId="170" fontId="7" fillId="0" borderId="0" xfId="1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Border="1"/>
    <xf numFmtId="4" fontId="7" fillId="0" borderId="0" xfId="3" applyNumberFormat="1" applyFont="1" applyBorder="1" applyAlignment="1">
      <alignment horizontal="right" vertical="center"/>
    </xf>
    <xf numFmtId="4" fontId="7" fillId="0" borderId="0" xfId="3" applyNumberFormat="1" applyFont="1" applyAlignment="1">
      <alignment horizontal="left" vertical="center"/>
    </xf>
    <xf numFmtId="166" fontId="5" fillId="0" borderId="0" xfId="0" applyNumberFormat="1" applyFont="1"/>
    <xf numFmtId="1" fontId="7" fillId="0" borderId="0" xfId="0" applyNumberFormat="1" applyFont="1" applyAlignment="1">
      <alignment horizontal="left"/>
    </xf>
    <xf numFmtId="167" fontId="7" fillId="0" borderId="0" xfId="11" applyNumberFormat="1" applyFont="1"/>
    <xf numFmtId="171" fontId="7" fillId="0" borderId="0" xfId="0" applyNumberFormat="1" applyFont="1"/>
    <xf numFmtId="167" fontId="7" fillId="0" borderId="0" xfId="1" applyNumberFormat="1" applyFont="1"/>
    <xf numFmtId="169" fontId="7" fillId="0" borderId="0" xfId="1" applyNumberFormat="1" applyFont="1"/>
    <xf numFmtId="166" fontId="7" fillId="0" borderId="0" xfId="0" applyNumberFormat="1" applyFont="1" applyFill="1"/>
    <xf numFmtId="167" fontId="5" fillId="0" borderId="0" xfId="0" applyNumberFormat="1" applyFont="1" applyAlignment="1">
      <alignment horizontal="right"/>
    </xf>
    <xf numFmtId="16" fontId="5" fillId="0" borderId="0" xfId="0" applyNumberFormat="1" applyFont="1"/>
    <xf numFmtId="169" fontId="7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left"/>
    </xf>
    <xf numFmtId="166" fontId="7" fillId="0" borderId="0" xfId="1" applyNumberFormat="1" applyFont="1" applyAlignment="1">
      <alignment horizontal="right"/>
    </xf>
    <xf numFmtId="166" fontId="7" fillId="0" borderId="0" xfId="1" applyNumberFormat="1" applyFont="1"/>
    <xf numFmtId="166" fontId="7" fillId="0" borderId="0" xfId="1" applyNumberFormat="1" applyFont="1" applyFill="1"/>
    <xf numFmtId="172" fontId="7" fillId="0" borderId="0" xfId="1" applyNumberFormat="1" applyFont="1"/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Alignment="1"/>
    <xf numFmtId="0" fontId="7" fillId="0" borderId="0" xfId="0" applyFont="1" applyAlignment="1"/>
    <xf numFmtId="1" fontId="7" fillId="0" borderId="0" xfId="27" applyNumberFormat="1" applyFont="1" applyAlignment="1">
      <alignment horizontal="left"/>
    </xf>
    <xf numFmtId="0" fontId="7" fillId="0" borderId="0" xfId="28" applyFont="1" applyAlignment="1">
      <alignment horizontal="left"/>
    </xf>
    <xf numFmtId="3" fontId="7" fillId="0" borderId="0" xfId="0" applyNumberFormat="1" applyFont="1" applyAlignment="1"/>
    <xf numFmtId="1" fontId="7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" fontId="7" fillId="0" borderId="0" xfId="0" applyNumberFormat="1" applyFont="1" applyFill="1"/>
    <xf numFmtId="49" fontId="7" fillId="0" borderId="0" xfId="0" applyNumberFormat="1" applyFont="1" applyAlignment="1"/>
    <xf numFmtId="166" fontId="7" fillId="0" borderId="0" xfId="0" applyNumberFormat="1" applyFont="1" applyAlignment="1"/>
    <xf numFmtId="2" fontId="7" fillId="0" borderId="0" xfId="0" applyNumberFormat="1" applyFont="1" applyAlignment="1">
      <alignment horizontal="center"/>
    </xf>
    <xf numFmtId="2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18" fillId="0" borderId="0" xfId="0" applyFont="1" applyAlignment="1">
      <alignment horizontal="right"/>
    </xf>
    <xf numFmtId="167" fontId="7" fillId="0" borderId="0" xfId="1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7" fillId="0" borderId="0" xfId="18" applyNumberFormat="1" applyFont="1" applyAlignment="1">
      <alignment horizontal="left"/>
    </xf>
    <xf numFmtId="0" fontId="7" fillId="0" borderId="0" xfId="18" applyFont="1"/>
    <xf numFmtId="0" fontId="7" fillId="0" borderId="0" xfId="18" applyFont="1" applyFill="1"/>
    <xf numFmtId="0" fontId="7" fillId="0" borderId="0" xfId="18" applyFont="1" applyAlignment="1">
      <alignment horizontal="left"/>
    </xf>
    <xf numFmtId="0" fontId="7" fillId="0" borderId="0" xfId="18" applyFont="1" applyAlignment="1">
      <alignment horizontal="right"/>
    </xf>
    <xf numFmtId="166" fontId="7" fillId="0" borderId="0" xfId="18" applyNumberFormat="1" applyFont="1" applyAlignment="1">
      <alignment horizontal="center"/>
    </xf>
    <xf numFmtId="3" fontId="7" fillId="0" borderId="0" xfId="18" applyNumberFormat="1" applyFont="1"/>
    <xf numFmtId="173" fontId="7" fillId="0" borderId="0" xfId="0" applyNumberFormat="1" applyFont="1"/>
    <xf numFmtId="0" fontId="7" fillId="0" borderId="0" xfId="0" applyFont="1" applyAlignment="1">
      <alignment horizontal="left" indent="2"/>
    </xf>
    <xf numFmtId="174" fontId="7" fillId="0" borderId="0" xfId="0" applyNumberFormat="1" applyFont="1" applyAlignment="1"/>
    <xf numFmtId="49" fontId="7" fillId="0" borderId="0" xfId="18" applyNumberFormat="1" applyFont="1" applyAlignment="1"/>
    <xf numFmtId="49" fontId="7" fillId="0" borderId="0" xfId="18" applyNumberFormat="1" applyFont="1" applyFill="1" applyAlignment="1">
      <alignment horizontal="left"/>
    </xf>
    <xf numFmtId="0" fontId="7" fillId="0" borderId="0" xfId="18" applyFont="1" applyFill="1" applyAlignment="1">
      <alignment horizontal="left"/>
    </xf>
    <xf numFmtId="49" fontId="7" fillId="0" borderId="0" xfId="18" applyNumberFormat="1" applyFont="1" applyFill="1" applyAlignment="1"/>
    <xf numFmtId="0" fontId="7" fillId="0" borderId="0" xfId="18" applyFont="1" applyFill="1" applyBorder="1" applyAlignment="1">
      <alignment horizontal="right"/>
    </xf>
    <xf numFmtId="2" fontId="7" fillId="0" borderId="0" xfId="18" applyNumberFormat="1" applyFont="1" applyAlignment="1">
      <alignment horizontal="right"/>
    </xf>
    <xf numFmtId="2" fontId="7" fillId="0" borderId="0" xfId="18" applyNumberFormat="1" applyFont="1" applyFill="1" applyBorder="1" applyAlignment="1">
      <alignment horizontal="right"/>
    </xf>
    <xf numFmtId="0" fontId="7" fillId="0" borderId="0" xfId="18" applyNumberFormat="1" applyFont="1" applyAlignment="1">
      <alignment horizontal="right"/>
    </xf>
    <xf numFmtId="2" fontId="7" fillId="0" borderId="0" xfId="18" applyNumberFormat="1" applyFont="1" applyAlignment="1">
      <alignment horizontal="center"/>
    </xf>
    <xf numFmtId="0" fontId="18" fillId="0" borderId="0" xfId="18" applyFont="1" applyAlignment="1">
      <alignment horizontal="left"/>
    </xf>
    <xf numFmtId="3" fontId="7" fillId="0" borderId="0" xfId="18" applyNumberFormat="1" applyFont="1" applyAlignment="1">
      <alignment horizontal="right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6" fontId="7" fillId="0" borderId="0" xfId="0" applyNumberFormat="1" applyFont="1" applyFill="1" applyAlignment="1">
      <alignment horizontal="left"/>
    </xf>
    <xf numFmtId="167" fontId="7" fillId="0" borderId="0" xfId="1" applyNumberFormat="1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166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3" fontId="7" fillId="0" borderId="0" xfId="1" applyNumberFormat="1" applyFont="1" applyFill="1" applyAlignment="1">
      <alignment horizontal="center"/>
    </xf>
    <xf numFmtId="167" fontId="7" fillId="0" borderId="0" xfId="25" applyNumberFormat="1" applyFont="1" applyFill="1" applyAlignment="1">
      <alignment horizontal="right"/>
    </xf>
    <xf numFmtId="0" fontId="7" fillId="0" borderId="0" xfId="35" applyFont="1" applyAlignment="1">
      <alignment horizontal="left"/>
    </xf>
    <xf numFmtId="0" fontId="7" fillId="0" borderId="0" xfId="35" applyFont="1" applyAlignment="1">
      <alignment horizontal="right"/>
    </xf>
    <xf numFmtId="0" fontId="7" fillId="0" borderId="0" xfId="35" applyFont="1"/>
    <xf numFmtId="2" fontId="7" fillId="0" borderId="0" xfId="35" applyNumberFormat="1" applyFont="1" applyAlignment="1">
      <alignment horizontal="right"/>
    </xf>
    <xf numFmtId="0" fontId="7" fillId="0" borderId="0" xfId="35" applyFont="1" applyBorder="1" applyAlignment="1">
      <alignment horizontal="left"/>
    </xf>
    <xf numFmtId="166" fontId="7" fillId="0" borderId="0" xfId="35" applyNumberFormat="1" applyFont="1" applyFill="1" applyAlignment="1">
      <alignment horizontal="right"/>
    </xf>
    <xf numFmtId="166" fontId="7" fillId="0" borderId="0" xfId="35" applyNumberFormat="1" applyFont="1"/>
    <xf numFmtId="166" fontId="7" fillId="0" borderId="0" xfId="35" applyNumberFormat="1" applyFont="1" applyFill="1"/>
    <xf numFmtId="0" fontId="7" fillId="0" borderId="0" xfId="35" applyFont="1" applyFill="1" applyBorder="1" applyAlignment="1">
      <alignment horizontal="left"/>
    </xf>
    <xf numFmtId="166" fontId="7" fillId="0" borderId="0" xfId="35" applyNumberFormat="1" applyFont="1" applyAlignment="1">
      <alignment horizontal="right"/>
    </xf>
    <xf numFmtId="49" fontId="7" fillId="0" borderId="0" xfId="35" applyNumberFormat="1" applyFont="1" applyAlignment="1">
      <alignment horizontal="left"/>
    </xf>
    <xf numFmtId="0" fontId="7" fillId="0" borderId="0" xfId="35" applyFont="1" applyFill="1" applyBorder="1" applyAlignment="1">
      <alignment horizontal="right"/>
    </xf>
    <xf numFmtId="167" fontId="7" fillId="0" borderId="0" xfId="25" applyNumberFormat="1" applyFont="1" applyAlignment="1">
      <alignment horizontal="right"/>
    </xf>
    <xf numFmtId="167" fontId="7" fillId="0" borderId="0" xfId="25" applyNumberFormat="1" applyFont="1"/>
    <xf numFmtId="0" fontId="7" fillId="0" borderId="0" xfId="35" applyNumberFormat="1" applyFont="1" applyAlignment="1">
      <alignment horizontal="left"/>
    </xf>
    <xf numFmtId="43" fontId="7" fillId="0" borderId="0" xfId="25" applyNumberFormat="1" applyFont="1" applyAlignment="1">
      <alignment horizontal="right"/>
    </xf>
    <xf numFmtId="49" fontId="11" fillId="0" borderId="0" xfId="35" applyNumberFormat="1" applyFont="1" applyAlignment="1">
      <alignment horizontal="left"/>
    </xf>
    <xf numFmtId="0" fontId="7" fillId="0" borderId="0" xfId="35" applyFont="1" applyFill="1" applyAlignment="1">
      <alignment horizontal="left"/>
    </xf>
    <xf numFmtId="0" fontId="7" fillId="0" borderId="0" xfId="35" applyFont="1" applyFill="1" applyAlignment="1">
      <alignment horizontal="right"/>
    </xf>
    <xf numFmtId="0" fontId="7" fillId="0" borderId="0" xfId="35" applyFont="1" applyFill="1"/>
    <xf numFmtId="4" fontId="7" fillId="0" borderId="0" xfId="35" applyNumberFormat="1" applyFont="1" applyAlignment="1">
      <alignment horizontal="right"/>
    </xf>
    <xf numFmtId="2" fontId="7" fillId="0" borderId="0" xfId="35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0" fontId="21" fillId="0" borderId="0" xfId="0" applyFont="1"/>
    <xf numFmtId="49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164" fontId="21" fillId="0" borderId="0" xfId="0" applyNumberFormat="1" applyFont="1" applyAlignment="1">
      <alignment horizontal="right"/>
    </xf>
    <xf numFmtId="3" fontId="7" fillId="0" borderId="0" xfId="0" applyNumberFormat="1" applyFont="1" applyFill="1" applyBorder="1" applyAlignment="1"/>
    <xf numFmtId="0" fontId="22" fillId="0" borderId="0" xfId="0" applyFont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right"/>
    </xf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NumberFormat="1" applyFont="1" applyAlignment="1">
      <alignment horizontal="center"/>
    </xf>
    <xf numFmtId="3" fontId="7" fillId="0" borderId="0" xfId="0" applyNumberFormat="1" applyFont="1" applyBorder="1" applyAlignment="1"/>
    <xf numFmtId="166" fontId="7" fillId="0" borderId="0" xfId="0" applyNumberFormat="1" applyFont="1" applyBorder="1" applyAlignment="1"/>
    <xf numFmtId="2" fontId="7" fillId="0" borderId="0" xfId="0" applyNumberFormat="1" applyFont="1" applyAlignment="1"/>
    <xf numFmtId="0" fontId="7" fillId="0" borderId="0" xfId="0" applyNumberFormat="1" applyFont="1" applyBorder="1" applyAlignment="1"/>
    <xf numFmtId="166" fontId="7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/>
    <xf numFmtId="167" fontId="7" fillId="0" borderId="0" xfId="1" applyNumberFormat="1" applyFont="1" applyBorder="1" applyAlignment="1"/>
    <xf numFmtId="0" fontId="5" fillId="0" borderId="0" xfId="0" applyFont="1" applyBorder="1" applyAlignment="1">
      <alignment horizontal="right"/>
    </xf>
    <xf numFmtId="0" fontId="8" fillId="0" borderId="0" xfId="0" applyFont="1" applyAlignment="1"/>
    <xf numFmtId="166" fontId="5" fillId="0" borderId="0" xfId="0" applyNumberFormat="1" applyFont="1" applyBorder="1" applyAlignment="1"/>
    <xf numFmtId="3" fontId="5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/>
    </xf>
    <xf numFmtId="175" fontId="7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7" fillId="0" borderId="0" xfId="38" applyFont="1" applyFill="1" applyAlignment="1">
      <alignment horizontal="left"/>
    </xf>
    <xf numFmtId="0" fontId="7" fillId="0" borderId="0" xfId="38" applyFont="1" applyFill="1" applyAlignment="1">
      <alignment horizontal="right"/>
    </xf>
    <xf numFmtId="0" fontId="7" fillId="0" borderId="0" xfId="39" applyFont="1" applyFill="1" applyAlignment="1">
      <alignment horizontal="left"/>
    </xf>
    <xf numFmtId="166" fontId="7" fillId="0" borderId="0" xfId="38" applyNumberFormat="1" applyFont="1" applyFill="1" applyAlignment="1">
      <alignment horizontal="right"/>
    </xf>
    <xf numFmtId="49" fontId="7" fillId="0" borderId="0" xfId="39" applyNumberFormat="1" applyFont="1" applyFill="1" applyAlignment="1">
      <alignment horizontal="left"/>
    </xf>
    <xf numFmtId="49" fontId="7" fillId="0" borderId="0" xfId="38" applyNumberFormat="1" applyFont="1" applyFill="1" applyAlignment="1">
      <alignment horizontal="right"/>
    </xf>
    <xf numFmtId="0" fontId="7" fillId="0" borderId="0" xfId="38" applyNumberFormat="1" applyFont="1" applyFill="1" applyAlignment="1">
      <alignment horizontal="right"/>
    </xf>
    <xf numFmtId="176" fontId="7" fillId="0" borderId="0" xfId="0" applyNumberFormat="1" applyFont="1" applyAlignment="1">
      <alignment horizontal="right"/>
    </xf>
    <xf numFmtId="0" fontId="7" fillId="0" borderId="0" xfId="39" applyFont="1" applyFill="1" applyAlignment="1"/>
    <xf numFmtId="0" fontId="5" fillId="0" borderId="0" xfId="0" applyNumberFormat="1" applyFont="1" applyFill="1" applyAlignment="1">
      <alignment horizontal="right"/>
    </xf>
    <xf numFmtId="37" fontId="7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18" applyFont="1" applyFill="1" applyAlignment="1">
      <alignment horizontal="center"/>
    </xf>
    <xf numFmtId="0" fontId="7" fillId="0" borderId="0" xfId="18" applyFont="1" applyAlignment="1">
      <alignment horizontal="center"/>
    </xf>
    <xf numFmtId="49" fontId="7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76" fontId="16" fillId="0" borderId="0" xfId="0" applyNumberFormat="1" applyFont="1" applyAlignment="1">
      <alignment horizontal="right"/>
    </xf>
    <xf numFmtId="174" fontId="7" fillId="0" borderId="0" xfId="38" applyNumberFormat="1" applyFont="1" applyFill="1" applyAlignment="1">
      <alignment horizontal="right"/>
    </xf>
    <xf numFmtId="0" fontId="7" fillId="0" borderId="0" xfId="0" applyFont="1" applyAlignment="1">
      <alignment horizontal="left"/>
    </xf>
    <xf numFmtId="0" fontId="18" fillId="0" borderId="0" xfId="18" applyFont="1" applyAlignment="1">
      <alignment horizontal="center"/>
    </xf>
    <xf numFmtId="1" fontId="7" fillId="0" borderId="0" xfId="18" applyNumberFormat="1" applyFont="1" applyAlignment="1">
      <alignment horizontal="left"/>
    </xf>
    <xf numFmtId="166" fontId="7" fillId="0" borderId="0" xfId="18" applyNumberFormat="1" applyFont="1" applyFill="1" applyAlignment="1">
      <alignment horizontal="right"/>
    </xf>
    <xf numFmtId="171" fontId="7" fillId="0" borderId="0" xfId="18" applyNumberFormat="1" applyFont="1" applyAlignment="1">
      <alignment horizontal="right"/>
    </xf>
    <xf numFmtId="171" fontId="7" fillId="0" borderId="0" xfId="18" applyNumberFormat="1" applyFont="1" applyAlignment="1">
      <alignment horizontal="center"/>
    </xf>
    <xf numFmtId="166" fontId="7" fillId="0" borderId="0" xfId="18" applyNumberFormat="1" applyFont="1" applyFill="1" applyAlignment="1">
      <alignment horizontal="center"/>
    </xf>
    <xf numFmtId="171" fontId="7" fillId="0" borderId="0" xfId="18" applyNumberFormat="1" applyFont="1"/>
    <xf numFmtId="166" fontId="7" fillId="0" borderId="0" xfId="18" applyNumberFormat="1" applyFont="1" applyAlignment="1">
      <alignment horizontal="right"/>
    </xf>
    <xf numFmtId="49" fontId="7" fillId="0" borderId="0" xfId="18" applyNumberFormat="1" applyFont="1" applyAlignment="1">
      <alignment horizontal="center"/>
    </xf>
    <xf numFmtId="0" fontId="7" fillId="0" borderId="0" xfId="40" applyFont="1"/>
    <xf numFmtId="166" fontId="7" fillId="2" borderId="0" xfId="18" applyNumberFormat="1" applyFont="1" applyFill="1" applyAlignment="1">
      <alignment horizontal="right"/>
    </xf>
    <xf numFmtId="166" fontId="7" fillId="0" borderId="0" xfId="18" applyNumberFormat="1" applyFont="1"/>
    <xf numFmtId="171" fontId="18" fillId="0" borderId="0" xfId="18" applyNumberFormat="1" applyFont="1" applyAlignment="1">
      <alignment horizontal="center"/>
    </xf>
    <xf numFmtId="171" fontId="7" fillId="0" borderId="0" xfId="18" applyNumberFormat="1" applyFont="1" applyFill="1" applyAlignment="1">
      <alignment horizontal="center"/>
    </xf>
    <xf numFmtId="2" fontId="7" fillId="0" borderId="0" xfId="18" applyNumberFormat="1" applyFont="1"/>
    <xf numFmtId="49" fontId="11" fillId="0" borderId="0" xfId="18" applyNumberFormat="1" applyFont="1" applyAlignment="1">
      <alignment horizontal="left"/>
    </xf>
    <xf numFmtId="3" fontId="7" fillId="0" borderId="0" xfId="18" applyNumberFormat="1" applyFont="1" applyFill="1" applyAlignment="1">
      <alignment horizontal="right"/>
    </xf>
    <xf numFmtId="3" fontId="7" fillId="0" borderId="0" xfId="18" applyNumberFormat="1" applyFont="1" applyFill="1"/>
    <xf numFmtId="1" fontId="7" fillId="0" borderId="0" xfId="18" applyNumberFormat="1" applyFont="1"/>
    <xf numFmtId="171" fontId="7" fillId="0" borderId="0" xfId="18" applyNumberFormat="1" applyFont="1" applyFill="1"/>
    <xf numFmtId="2" fontId="7" fillId="0" borderId="0" xfId="18" applyNumberFormat="1" applyFont="1" applyFill="1"/>
    <xf numFmtId="166" fontId="7" fillId="0" borderId="0" xfId="18" applyNumberFormat="1" applyFont="1" applyFill="1"/>
    <xf numFmtId="0" fontId="18" fillId="0" borderId="0" xfId="18" applyNumberFormat="1" applyFont="1" applyAlignment="1">
      <alignment horizontal="left"/>
    </xf>
    <xf numFmtId="2" fontId="7" fillId="0" borderId="0" xfId="18" applyNumberFormat="1" applyFont="1" applyFill="1" applyAlignment="1">
      <alignment horizontal="right"/>
    </xf>
    <xf numFmtId="178" fontId="7" fillId="0" borderId="0" xfId="18" applyNumberFormat="1" applyFont="1"/>
    <xf numFmtId="178" fontId="7" fillId="0" borderId="0" xfId="18" applyNumberFormat="1" applyFont="1" applyFill="1"/>
    <xf numFmtId="166" fontId="7" fillId="0" borderId="0" xfId="18" applyNumberFormat="1" applyFont="1" applyFill="1" applyBorder="1" applyAlignment="1">
      <alignment horizontal="center"/>
    </xf>
    <xf numFmtId="0" fontId="7" fillId="0" borderId="0" xfId="18" applyFont="1" applyFill="1" applyAlignment="1">
      <alignment horizontal="right"/>
    </xf>
    <xf numFmtId="3" fontId="7" fillId="0" borderId="0" xfId="40" applyNumberFormat="1" applyFont="1" applyAlignment="1">
      <alignment horizontal="right"/>
    </xf>
    <xf numFmtId="0" fontId="7" fillId="0" borderId="0" xfId="40" applyFont="1" applyAlignment="1">
      <alignment horizontal="right"/>
    </xf>
    <xf numFmtId="166" fontId="7" fillId="0" borderId="0" xfId="40" applyNumberFormat="1" applyFont="1" applyAlignment="1">
      <alignment horizontal="right"/>
    </xf>
    <xf numFmtId="49" fontId="7" fillId="0" borderId="0" xfId="18" applyNumberFormat="1" applyFont="1" applyFill="1" applyAlignment="1">
      <alignment horizontal="right"/>
    </xf>
    <xf numFmtId="166" fontId="7" fillId="0" borderId="0" xfId="40" applyNumberFormat="1" applyFont="1" applyFill="1"/>
    <xf numFmtId="166" fontId="7" fillId="0" borderId="0" xfId="40" applyNumberFormat="1" applyFont="1" applyFill="1" applyAlignment="1">
      <alignment horizontal="right"/>
    </xf>
    <xf numFmtId="0" fontId="7" fillId="0" borderId="0" xfId="18" applyNumberFormat="1" applyFont="1" applyFill="1" applyAlignment="1">
      <alignment horizontal="right"/>
    </xf>
    <xf numFmtId="0" fontId="7" fillId="0" borderId="0" xfId="18" applyNumberFormat="1" applyFont="1" applyFill="1" applyBorder="1" applyAlignment="1">
      <alignment horizontal="right"/>
    </xf>
    <xf numFmtId="166" fontId="7" fillId="0" borderId="0" xfId="18" applyNumberFormat="1" applyFont="1" applyFill="1" applyAlignment="1">
      <alignment horizontal="left"/>
    </xf>
    <xf numFmtId="0" fontId="7" fillId="0" borderId="0" xfId="18" applyNumberFormat="1" applyFont="1" applyFill="1" applyAlignment="1">
      <alignment horizontal="left"/>
    </xf>
    <xf numFmtId="0" fontId="7" fillId="0" borderId="0" xfId="18" applyNumberFormat="1" applyFont="1" applyFill="1"/>
    <xf numFmtId="0" fontId="11" fillId="0" borderId="0" xfId="18" applyFont="1" applyFill="1" applyAlignment="1">
      <alignment horizontal="left"/>
    </xf>
    <xf numFmtId="0" fontId="7" fillId="0" borderId="0" xfId="40" applyFont="1" applyFill="1"/>
    <xf numFmtId="2" fontId="7" fillId="0" borderId="0" xfId="18" applyNumberFormat="1" applyFont="1" applyFill="1" applyAlignment="1">
      <alignment horizontal="center"/>
    </xf>
    <xf numFmtId="0" fontId="23" fillId="0" borderId="0" xfId="40" applyFont="1" applyFill="1"/>
    <xf numFmtId="0" fontId="24" fillId="0" borderId="0" xfId="0" applyFont="1"/>
    <xf numFmtId="0" fontId="7" fillId="0" borderId="0" xfId="16" applyFont="1" applyAlignment="1">
      <alignment horizontal="left"/>
    </xf>
    <xf numFmtId="0" fontId="7" fillId="0" borderId="0" xfId="16" applyFont="1" applyAlignment="1">
      <alignment horizontal="right"/>
    </xf>
    <xf numFmtId="0" fontId="7" fillId="0" borderId="0" xfId="16" applyFont="1"/>
    <xf numFmtId="166" fontId="7" fillId="0" borderId="0" xfId="16" applyNumberFormat="1" applyFont="1" applyFill="1"/>
    <xf numFmtId="166" fontId="7" fillId="0" borderId="0" xfId="16" applyNumberFormat="1" applyFont="1" applyAlignment="1">
      <alignment horizontal="right"/>
    </xf>
    <xf numFmtId="166" fontId="7" fillId="0" borderId="0" xfId="16" applyNumberFormat="1" applyFont="1" applyFill="1" applyAlignment="1">
      <alignment horizontal="right"/>
    </xf>
    <xf numFmtId="166" fontId="7" fillId="0" borderId="0" xfId="16" applyNumberFormat="1" applyFont="1"/>
    <xf numFmtId="167" fontId="7" fillId="0" borderId="0" xfId="16" applyNumberFormat="1" applyFont="1"/>
    <xf numFmtId="9" fontId="7" fillId="0" borderId="0" xfId="16" applyNumberFormat="1" applyFont="1" applyAlignment="1">
      <alignment horizontal="right"/>
    </xf>
    <xf numFmtId="0" fontId="7" fillId="0" borderId="0" xfId="35" applyNumberFormat="1" applyFont="1" applyAlignment="1">
      <alignment horizontal="right"/>
    </xf>
    <xf numFmtId="2" fontId="7" fillId="0" borderId="0" xfId="35" applyNumberFormat="1" applyFont="1"/>
    <xf numFmtId="49" fontId="7" fillId="0" borderId="0" xfId="0" applyNumberFormat="1" applyFont="1" applyBorder="1" applyAlignment="1">
      <alignment horizontal="right"/>
    </xf>
    <xf numFmtId="169" fontId="7" fillId="0" borderId="0" xfId="1" applyNumberFormat="1" applyFont="1" applyBorder="1"/>
    <xf numFmtId="166" fontId="7" fillId="0" borderId="0" xfId="0" applyNumberFormat="1" applyFont="1" applyBorder="1" applyAlignment="1">
      <alignment horizontal="right" wrapText="1"/>
    </xf>
    <xf numFmtId="166" fontId="7" fillId="0" borderId="0" xfId="0" applyNumberFormat="1" applyFont="1" applyBorder="1"/>
    <xf numFmtId="166" fontId="5" fillId="0" borderId="0" xfId="0" applyNumberFormat="1" applyFont="1" applyBorder="1"/>
    <xf numFmtId="167" fontId="7" fillId="0" borderId="0" xfId="1" applyNumberFormat="1" applyFont="1" applyBorder="1"/>
    <xf numFmtId="169" fontId="7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43" fontId="7" fillId="0" borderId="0" xfId="1" applyNumberFormat="1" applyFont="1" applyBorder="1"/>
    <xf numFmtId="167" fontId="7" fillId="0" borderId="0" xfId="1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0" fontId="25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left"/>
    </xf>
    <xf numFmtId="2" fontId="7" fillId="0" borderId="0" xfId="1" applyNumberFormat="1" applyFont="1" applyBorder="1"/>
    <xf numFmtId="2" fontId="7" fillId="0" borderId="0" xfId="0" applyNumberFormat="1" applyFont="1" applyBorder="1"/>
    <xf numFmtId="2" fontId="5" fillId="0" borderId="0" xfId="0" applyNumberFormat="1" applyFont="1" applyBorder="1"/>
    <xf numFmtId="39" fontId="7" fillId="0" borderId="0" xfId="1" applyNumberFormat="1" applyFont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4" xfId="0" applyFont="1" applyFill="1" applyBorder="1"/>
    <xf numFmtId="0" fontId="26" fillId="3" borderId="4" xfId="0" applyFont="1" applyFill="1" applyBorder="1" applyAlignment="1">
      <alignment horizontal="center"/>
    </xf>
    <xf numFmtId="15" fontId="5" fillId="0" borderId="4" xfId="0" applyNumberFormat="1" applyFont="1" applyFill="1" applyBorder="1"/>
    <xf numFmtId="0" fontId="7" fillId="0" borderId="4" xfId="0" applyFont="1" applyFill="1" applyBorder="1"/>
    <xf numFmtId="174" fontId="27" fillId="0" borderId="0" xfId="38" applyNumberFormat="1" applyFont="1" applyFill="1" applyAlignment="1">
      <alignment horizontal="right"/>
    </xf>
    <xf numFmtId="0" fontId="7" fillId="0" borderId="0" xfId="39" applyFont="1" applyFill="1" applyAlignment="1">
      <alignment horizontal="right"/>
    </xf>
    <xf numFmtId="49" fontId="7" fillId="0" borderId="0" xfId="39" applyNumberFormat="1" applyFont="1" applyFill="1" applyAlignment="1">
      <alignment horizontal="right"/>
    </xf>
    <xf numFmtId="0" fontId="28" fillId="4" borderId="4" xfId="0" applyFont="1" applyFill="1" applyBorder="1"/>
    <xf numFmtId="0" fontId="7" fillId="0" borderId="0" xfId="0" applyFont="1" applyAlignment="1">
      <alignment horizontal="left"/>
    </xf>
    <xf numFmtId="167" fontId="7" fillId="0" borderId="0" xfId="1" applyNumberFormat="1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18" applyFont="1" applyAlignment="1">
      <alignment horizontal="center"/>
    </xf>
    <xf numFmtId="0" fontId="7" fillId="0" borderId="0" xfId="18" applyFont="1" applyFill="1" applyAlignment="1">
      <alignment horizontal="center"/>
    </xf>
    <xf numFmtId="0" fontId="7" fillId="0" borderId="0" xfId="18" applyFont="1" applyFill="1" applyAlignment="1">
      <alignment horizontal="left"/>
    </xf>
    <xf numFmtId="0" fontId="7" fillId="0" borderId="0" xfId="18" applyFont="1" applyFill="1" applyAlignment="1">
      <alignment horizontal="right"/>
    </xf>
    <xf numFmtId="0" fontId="5" fillId="0" borderId="4" xfId="38" applyFont="1" applyFill="1" applyBorder="1" applyAlignment="1">
      <alignment horizontal="left" wrapText="1"/>
    </xf>
  </cellXfs>
  <cellStyles count="41">
    <cellStyle name="column heading border A&amp;B" xfId="8"/>
    <cellStyle name="column heading border above" xfId="4"/>
    <cellStyle name="column heading border below" xfId="6"/>
    <cellStyle name="column heading no border &amp; short title" xfId="5"/>
    <cellStyle name="Comma" xfId="1" builtinId="3"/>
    <cellStyle name="comma 0 decimal" xfId="9"/>
    <cellStyle name="comma 1 decimal" xfId="10"/>
    <cellStyle name="Comma 2" xfId="11"/>
    <cellStyle name="comma 2 decimal" xfId="7"/>
    <cellStyle name="Comma 3" xfId="19"/>
    <cellStyle name="Comma 4" xfId="20"/>
    <cellStyle name="Comma 5" xfId="21"/>
    <cellStyle name="Comma 6" xfId="25"/>
    <cellStyle name="Currency" xfId="2" builtinId="4"/>
    <cellStyle name="Normal" xfId="0" builtinId="0"/>
    <cellStyle name="Normal 10" xfId="36"/>
    <cellStyle name="Normal 2" xfId="16"/>
    <cellStyle name="Normal 2 2" xfId="18"/>
    <cellStyle name="Normal 2 3" xfId="40"/>
    <cellStyle name="Normal 3" xfId="22"/>
    <cellStyle name="Normal 3 2" xfId="26"/>
    <cellStyle name="Normal 3 2 2" xfId="37"/>
    <cellStyle name="Normal 4" xfId="17"/>
    <cellStyle name="Normal 4 2" xfId="31"/>
    <cellStyle name="Normal 5" xfId="15"/>
    <cellStyle name="Normal 5 2" xfId="32"/>
    <cellStyle name="Normal 6" xfId="23"/>
    <cellStyle name="Normal 6 2" xfId="33"/>
    <cellStyle name="Normal 7" xfId="24"/>
    <cellStyle name="Normal 8" xfId="30"/>
    <cellStyle name="Normal 9" xfId="34"/>
    <cellStyle name="Normal_05 prev health 02" xfId="28"/>
    <cellStyle name="Normal_10.6" xfId="38"/>
    <cellStyle name="Normal_HP2010_Figs" xfId="27"/>
    <cellStyle name="Normal_precis summary stats '01" xfId="3"/>
    <cellStyle name="Normal_Sheet3" xfId="39"/>
    <cellStyle name="Normal_vol2 07 tx 08" xfId="35"/>
    <cellStyle name="Percent 2" xfId="29"/>
    <cellStyle name="title 1" xfId="12"/>
    <cellStyle name="title 2" xfId="13"/>
    <cellStyle name="title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70589764673304"/>
          <c:y val="0.11255458838350746"/>
          <c:w val="0.66666807585074261"/>
          <c:h val="0.69264362082159381"/>
        </c:manualLayout>
      </c:layout>
      <c:lineChart>
        <c:grouping val="standard"/>
        <c:ser>
          <c:idx val="0"/>
          <c:order val="0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69485440"/>
        <c:axId val="169486976"/>
      </c:lineChart>
      <c:catAx>
        <c:axId val="169485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486976"/>
        <c:crosses val="autoZero"/>
        <c:auto val="1"/>
        <c:lblAlgn val="ctr"/>
        <c:lblOffset val="100"/>
        <c:tickLblSkip val="1"/>
        <c:tickMarkSkip val="1"/>
      </c:catAx>
      <c:valAx>
        <c:axId val="169486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48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1264046539629"/>
          <c:y val="0.43723106833867986"/>
          <c:w val="0.16450261899080787"/>
          <c:h val="0.549785943423738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44" r="0.75000000000000744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57</xdr:row>
      <xdr:rowOff>9525</xdr:rowOff>
    </xdr:from>
    <xdr:to>
      <xdr:col>6</xdr:col>
      <xdr:colOff>0</xdr:colOff>
      <xdr:row>70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0.14719</cdr:x>
      <cdr:y>0.03333</cdr:y>
    </cdr:from>
    <cdr:to>
      <cdr:x>0.35498</cdr:x>
      <cdr:y>0.14815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8572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65+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showGridLines="0" zoomScaleNormal="100" workbookViewId="0"/>
  </sheetViews>
  <sheetFormatPr defaultRowHeight="15"/>
  <cols>
    <col min="1" max="1" width="16.5703125" style="55" customWidth="1"/>
    <col min="2" max="2" width="13" style="16" bestFit="1" customWidth="1"/>
    <col min="3" max="3" width="17" style="50" bestFit="1" customWidth="1"/>
    <col min="4" max="4" width="8.85546875" style="16" customWidth="1"/>
    <col min="5" max="5" width="12.7109375" style="16" bestFit="1" customWidth="1"/>
    <col min="6" max="6" width="17" style="16" bestFit="1" customWidth="1"/>
    <col min="7" max="8" width="9.140625" style="16"/>
    <col min="9" max="9" width="9.28515625" style="16" bestFit="1" customWidth="1"/>
    <col min="10" max="252" width="9.140625" style="16"/>
    <col min="253" max="253" width="26.140625" style="16" customWidth="1"/>
    <col min="254" max="254" width="16.5703125" style="16" customWidth="1"/>
    <col min="255" max="255" width="13" style="16" bestFit="1" customWidth="1"/>
    <col min="256" max="256" width="17" style="16" bestFit="1" customWidth="1"/>
    <col min="257" max="257" width="8.85546875" style="16" customWidth="1"/>
    <col min="258" max="258" width="12.7109375" style="16" bestFit="1" customWidth="1"/>
    <col min="259" max="259" width="17" style="16" bestFit="1" customWidth="1"/>
    <col min="260" max="260" width="9.140625" style="16"/>
    <col min="261" max="261" width="13.85546875" style="16" bestFit="1" customWidth="1"/>
    <col min="262" max="263" width="9.28515625" style="16" bestFit="1" customWidth="1"/>
    <col min="264" max="264" width="9.140625" style="16"/>
    <col min="265" max="265" width="9.28515625" style="16" bestFit="1" customWidth="1"/>
    <col min="266" max="508" width="9.140625" style="16"/>
    <col min="509" max="509" width="26.140625" style="16" customWidth="1"/>
    <col min="510" max="510" width="16.5703125" style="16" customWidth="1"/>
    <col min="511" max="511" width="13" style="16" bestFit="1" customWidth="1"/>
    <col min="512" max="512" width="17" style="16" bestFit="1" customWidth="1"/>
    <col min="513" max="513" width="8.85546875" style="16" customWidth="1"/>
    <col min="514" max="514" width="12.7109375" style="16" bestFit="1" customWidth="1"/>
    <col min="515" max="515" width="17" style="16" bestFit="1" customWidth="1"/>
    <col min="516" max="516" width="9.140625" style="16"/>
    <col min="517" max="517" width="13.85546875" style="16" bestFit="1" customWidth="1"/>
    <col min="518" max="519" width="9.28515625" style="16" bestFit="1" customWidth="1"/>
    <col min="520" max="520" width="9.140625" style="16"/>
    <col min="521" max="521" width="9.28515625" style="16" bestFit="1" customWidth="1"/>
    <col min="522" max="764" width="9.140625" style="16"/>
    <col min="765" max="765" width="26.140625" style="16" customWidth="1"/>
    <col min="766" max="766" width="16.5703125" style="16" customWidth="1"/>
    <col min="767" max="767" width="13" style="16" bestFit="1" customWidth="1"/>
    <col min="768" max="768" width="17" style="16" bestFit="1" customWidth="1"/>
    <col min="769" max="769" width="8.85546875" style="16" customWidth="1"/>
    <col min="770" max="770" width="12.7109375" style="16" bestFit="1" customWidth="1"/>
    <col min="771" max="771" width="17" style="16" bestFit="1" customWidth="1"/>
    <col min="772" max="772" width="9.140625" style="16"/>
    <col min="773" max="773" width="13.85546875" style="16" bestFit="1" customWidth="1"/>
    <col min="774" max="775" width="9.28515625" style="16" bestFit="1" customWidth="1"/>
    <col min="776" max="776" width="9.140625" style="16"/>
    <col min="777" max="777" width="9.28515625" style="16" bestFit="1" customWidth="1"/>
    <col min="778" max="1020" width="9.140625" style="16"/>
    <col min="1021" max="1021" width="26.140625" style="16" customWidth="1"/>
    <col min="1022" max="1022" width="16.5703125" style="16" customWidth="1"/>
    <col min="1023" max="1023" width="13" style="16" bestFit="1" customWidth="1"/>
    <col min="1024" max="1024" width="17" style="16" bestFit="1" customWidth="1"/>
    <col min="1025" max="1025" width="8.85546875" style="16" customWidth="1"/>
    <col min="1026" max="1026" width="12.7109375" style="16" bestFit="1" customWidth="1"/>
    <col min="1027" max="1027" width="17" style="16" bestFit="1" customWidth="1"/>
    <col min="1028" max="1028" width="9.140625" style="16"/>
    <col min="1029" max="1029" width="13.85546875" style="16" bestFit="1" customWidth="1"/>
    <col min="1030" max="1031" width="9.28515625" style="16" bestFit="1" customWidth="1"/>
    <col min="1032" max="1032" width="9.140625" style="16"/>
    <col min="1033" max="1033" width="9.28515625" style="16" bestFit="1" customWidth="1"/>
    <col min="1034" max="1276" width="9.140625" style="16"/>
    <col min="1277" max="1277" width="26.140625" style="16" customWidth="1"/>
    <col min="1278" max="1278" width="16.5703125" style="16" customWidth="1"/>
    <col min="1279" max="1279" width="13" style="16" bestFit="1" customWidth="1"/>
    <col min="1280" max="1280" width="17" style="16" bestFit="1" customWidth="1"/>
    <col min="1281" max="1281" width="8.85546875" style="16" customWidth="1"/>
    <col min="1282" max="1282" width="12.7109375" style="16" bestFit="1" customWidth="1"/>
    <col min="1283" max="1283" width="17" style="16" bestFit="1" customWidth="1"/>
    <col min="1284" max="1284" width="9.140625" style="16"/>
    <col min="1285" max="1285" width="13.85546875" style="16" bestFit="1" customWidth="1"/>
    <col min="1286" max="1287" width="9.28515625" style="16" bestFit="1" customWidth="1"/>
    <col min="1288" max="1288" width="9.140625" style="16"/>
    <col min="1289" max="1289" width="9.28515625" style="16" bestFit="1" customWidth="1"/>
    <col min="1290" max="1532" width="9.140625" style="16"/>
    <col min="1533" max="1533" width="26.140625" style="16" customWidth="1"/>
    <col min="1534" max="1534" width="16.5703125" style="16" customWidth="1"/>
    <col min="1535" max="1535" width="13" style="16" bestFit="1" customWidth="1"/>
    <col min="1536" max="1536" width="17" style="16" bestFit="1" customWidth="1"/>
    <col min="1537" max="1537" width="8.85546875" style="16" customWidth="1"/>
    <col min="1538" max="1538" width="12.7109375" style="16" bestFit="1" customWidth="1"/>
    <col min="1539" max="1539" width="17" style="16" bestFit="1" customWidth="1"/>
    <col min="1540" max="1540" width="9.140625" style="16"/>
    <col min="1541" max="1541" width="13.85546875" style="16" bestFit="1" customWidth="1"/>
    <col min="1542" max="1543" width="9.28515625" style="16" bestFit="1" customWidth="1"/>
    <col min="1544" max="1544" width="9.140625" style="16"/>
    <col min="1545" max="1545" width="9.28515625" style="16" bestFit="1" customWidth="1"/>
    <col min="1546" max="1788" width="9.140625" style="16"/>
    <col min="1789" max="1789" width="26.140625" style="16" customWidth="1"/>
    <col min="1790" max="1790" width="16.5703125" style="16" customWidth="1"/>
    <col min="1791" max="1791" width="13" style="16" bestFit="1" customWidth="1"/>
    <col min="1792" max="1792" width="17" style="16" bestFit="1" customWidth="1"/>
    <col min="1793" max="1793" width="8.85546875" style="16" customWidth="1"/>
    <col min="1794" max="1794" width="12.7109375" style="16" bestFit="1" customWidth="1"/>
    <col min="1795" max="1795" width="17" style="16" bestFit="1" customWidth="1"/>
    <col min="1796" max="1796" width="9.140625" style="16"/>
    <col min="1797" max="1797" width="13.85546875" style="16" bestFit="1" customWidth="1"/>
    <col min="1798" max="1799" width="9.28515625" style="16" bestFit="1" customWidth="1"/>
    <col min="1800" max="1800" width="9.140625" style="16"/>
    <col min="1801" max="1801" width="9.28515625" style="16" bestFit="1" customWidth="1"/>
    <col min="1802" max="2044" width="9.140625" style="16"/>
    <col min="2045" max="2045" width="26.140625" style="16" customWidth="1"/>
    <col min="2046" max="2046" width="16.5703125" style="16" customWidth="1"/>
    <col min="2047" max="2047" width="13" style="16" bestFit="1" customWidth="1"/>
    <col min="2048" max="2048" width="17" style="16" bestFit="1" customWidth="1"/>
    <col min="2049" max="2049" width="8.85546875" style="16" customWidth="1"/>
    <col min="2050" max="2050" width="12.7109375" style="16" bestFit="1" customWidth="1"/>
    <col min="2051" max="2051" width="17" style="16" bestFit="1" customWidth="1"/>
    <col min="2052" max="2052" width="9.140625" style="16"/>
    <col min="2053" max="2053" width="13.85546875" style="16" bestFit="1" customWidth="1"/>
    <col min="2054" max="2055" width="9.28515625" style="16" bestFit="1" customWidth="1"/>
    <col min="2056" max="2056" width="9.140625" style="16"/>
    <col min="2057" max="2057" width="9.28515625" style="16" bestFit="1" customWidth="1"/>
    <col min="2058" max="2300" width="9.140625" style="16"/>
    <col min="2301" max="2301" width="26.140625" style="16" customWidth="1"/>
    <col min="2302" max="2302" width="16.5703125" style="16" customWidth="1"/>
    <col min="2303" max="2303" width="13" style="16" bestFit="1" customWidth="1"/>
    <col min="2304" max="2304" width="17" style="16" bestFit="1" customWidth="1"/>
    <col min="2305" max="2305" width="8.85546875" style="16" customWidth="1"/>
    <col min="2306" max="2306" width="12.7109375" style="16" bestFit="1" customWidth="1"/>
    <col min="2307" max="2307" width="17" style="16" bestFit="1" customWidth="1"/>
    <col min="2308" max="2308" width="9.140625" style="16"/>
    <col min="2309" max="2309" width="13.85546875" style="16" bestFit="1" customWidth="1"/>
    <col min="2310" max="2311" width="9.28515625" style="16" bestFit="1" customWidth="1"/>
    <col min="2312" max="2312" width="9.140625" style="16"/>
    <col min="2313" max="2313" width="9.28515625" style="16" bestFit="1" customWidth="1"/>
    <col min="2314" max="2556" width="9.140625" style="16"/>
    <col min="2557" max="2557" width="26.140625" style="16" customWidth="1"/>
    <col min="2558" max="2558" width="16.5703125" style="16" customWidth="1"/>
    <col min="2559" max="2559" width="13" style="16" bestFit="1" customWidth="1"/>
    <col min="2560" max="2560" width="17" style="16" bestFit="1" customWidth="1"/>
    <col min="2561" max="2561" width="8.85546875" style="16" customWidth="1"/>
    <col min="2562" max="2562" width="12.7109375" style="16" bestFit="1" customWidth="1"/>
    <col min="2563" max="2563" width="17" style="16" bestFit="1" customWidth="1"/>
    <col min="2564" max="2564" width="9.140625" style="16"/>
    <col min="2565" max="2565" width="13.85546875" style="16" bestFit="1" customWidth="1"/>
    <col min="2566" max="2567" width="9.28515625" style="16" bestFit="1" customWidth="1"/>
    <col min="2568" max="2568" width="9.140625" style="16"/>
    <col min="2569" max="2569" width="9.28515625" style="16" bestFit="1" customWidth="1"/>
    <col min="2570" max="2812" width="9.140625" style="16"/>
    <col min="2813" max="2813" width="26.140625" style="16" customWidth="1"/>
    <col min="2814" max="2814" width="16.5703125" style="16" customWidth="1"/>
    <col min="2815" max="2815" width="13" style="16" bestFit="1" customWidth="1"/>
    <col min="2816" max="2816" width="17" style="16" bestFit="1" customWidth="1"/>
    <col min="2817" max="2817" width="8.85546875" style="16" customWidth="1"/>
    <col min="2818" max="2818" width="12.7109375" style="16" bestFit="1" customWidth="1"/>
    <col min="2819" max="2819" width="17" style="16" bestFit="1" customWidth="1"/>
    <col min="2820" max="2820" width="9.140625" style="16"/>
    <col min="2821" max="2821" width="13.85546875" style="16" bestFit="1" customWidth="1"/>
    <col min="2822" max="2823" width="9.28515625" style="16" bestFit="1" customWidth="1"/>
    <col min="2824" max="2824" width="9.140625" style="16"/>
    <col min="2825" max="2825" width="9.28515625" style="16" bestFit="1" customWidth="1"/>
    <col min="2826" max="3068" width="9.140625" style="16"/>
    <col min="3069" max="3069" width="26.140625" style="16" customWidth="1"/>
    <col min="3070" max="3070" width="16.5703125" style="16" customWidth="1"/>
    <col min="3071" max="3071" width="13" style="16" bestFit="1" customWidth="1"/>
    <col min="3072" max="3072" width="17" style="16" bestFit="1" customWidth="1"/>
    <col min="3073" max="3073" width="8.85546875" style="16" customWidth="1"/>
    <col min="3074" max="3074" width="12.7109375" style="16" bestFit="1" customWidth="1"/>
    <col min="3075" max="3075" width="17" style="16" bestFit="1" customWidth="1"/>
    <col min="3076" max="3076" width="9.140625" style="16"/>
    <col min="3077" max="3077" width="13.85546875" style="16" bestFit="1" customWidth="1"/>
    <col min="3078" max="3079" width="9.28515625" style="16" bestFit="1" customWidth="1"/>
    <col min="3080" max="3080" width="9.140625" style="16"/>
    <col min="3081" max="3081" width="9.28515625" style="16" bestFit="1" customWidth="1"/>
    <col min="3082" max="3324" width="9.140625" style="16"/>
    <col min="3325" max="3325" width="26.140625" style="16" customWidth="1"/>
    <col min="3326" max="3326" width="16.5703125" style="16" customWidth="1"/>
    <col min="3327" max="3327" width="13" style="16" bestFit="1" customWidth="1"/>
    <col min="3328" max="3328" width="17" style="16" bestFit="1" customWidth="1"/>
    <col min="3329" max="3329" width="8.85546875" style="16" customWidth="1"/>
    <col min="3330" max="3330" width="12.7109375" style="16" bestFit="1" customWidth="1"/>
    <col min="3331" max="3331" width="17" style="16" bestFit="1" customWidth="1"/>
    <col min="3332" max="3332" width="9.140625" style="16"/>
    <col min="3333" max="3333" width="13.85546875" style="16" bestFit="1" customWidth="1"/>
    <col min="3334" max="3335" width="9.28515625" style="16" bestFit="1" customWidth="1"/>
    <col min="3336" max="3336" width="9.140625" style="16"/>
    <col min="3337" max="3337" width="9.28515625" style="16" bestFit="1" customWidth="1"/>
    <col min="3338" max="3580" width="9.140625" style="16"/>
    <col min="3581" max="3581" width="26.140625" style="16" customWidth="1"/>
    <col min="3582" max="3582" width="16.5703125" style="16" customWidth="1"/>
    <col min="3583" max="3583" width="13" style="16" bestFit="1" customWidth="1"/>
    <col min="3584" max="3584" width="17" style="16" bestFit="1" customWidth="1"/>
    <col min="3585" max="3585" width="8.85546875" style="16" customWidth="1"/>
    <col min="3586" max="3586" width="12.7109375" style="16" bestFit="1" customWidth="1"/>
    <col min="3587" max="3587" width="17" style="16" bestFit="1" customWidth="1"/>
    <col min="3588" max="3588" width="9.140625" style="16"/>
    <col min="3589" max="3589" width="13.85546875" style="16" bestFit="1" customWidth="1"/>
    <col min="3590" max="3591" width="9.28515625" style="16" bestFit="1" customWidth="1"/>
    <col min="3592" max="3592" width="9.140625" style="16"/>
    <col min="3593" max="3593" width="9.28515625" style="16" bestFit="1" customWidth="1"/>
    <col min="3594" max="3836" width="9.140625" style="16"/>
    <col min="3837" max="3837" width="26.140625" style="16" customWidth="1"/>
    <col min="3838" max="3838" width="16.5703125" style="16" customWidth="1"/>
    <col min="3839" max="3839" width="13" style="16" bestFit="1" customWidth="1"/>
    <col min="3840" max="3840" width="17" style="16" bestFit="1" customWidth="1"/>
    <col min="3841" max="3841" width="8.85546875" style="16" customWidth="1"/>
    <col min="3842" max="3842" width="12.7109375" style="16" bestFit="1" customWidth="1"/>
    <col min="3843" max="3843" width="17" style="16" bestFit="1" customWidth="1"/>
    <col min="3844" max="3844" width="9.140625" style="16"/>
    <col min="3845" max="3845" width="13.85546875" style="16" bestFit="1" customWidth="1"/>
    <col min="3846" max="3847" width="9.28515625" style="16" bestFit="1" customWidth="1"/>
    <col min="3848" max="3848" width="9.140625" style="16"/>
    <col min="3849" max="3849" width="9.28515625" style="16" bestFit="1" customWidth="1"/>
    <col min="3850" max="4092" width="9.140625" style="16"/>
    <col min="4093" max="4093" width="26.140625" style="16" customWidth="1"/>
    <col min="4094" max="4094" width="16.5703125" style="16" customWidth="1"/>
    <col min="4095" max="4095" width="13" style="16" bestFit="1" customWidth="1"/>
    <col min="4096" max="4096" width="17" style="16" bestFit="1" customWidth="1"/>
    <col min="4097" max="4097" width="8.85546875" style="16" customWidth="1"/>
    <col min="4098" max="4098" width="12.7109375" style="16" bestFit="1" customWidth="1"/>
    <col min="4099" max="4099" width="17" style="16" bestFit="1" customWidth="1"/>
    <col min="4100" max="4100" width="9.140625" style="16"/>
    <col min="4101" max="4101" width="13.85546875" style="16" bestFit="1" customWidth="1"/>
    <col min="4102" max="4103" width="9.28515625" style="16" bestFit="1" customWidth="1"/>
    <col min="4104" max="4104" width="9.140625" style="16"/>
    <col min="4105" max="4105" width="9.28515625" style="16" bestFit="1" customWidth="1"/>
    <col min="4106" max="4348" width="9.140625" style="16"/>
    <col min="4349" max="4349" width="26.140625" style="16" customWidth="1"/>
    <col min="4350" max="4350" width="16.5703125" style="16" customWidth="1"/>
    <col min="4351" max="4351" width="13" style="16" bestFit="1" customWidth="1"/>
    <col min="4352" max="4352" width="17" style="16" bestFit="1" customWidth="1"/>
    <col min="4353" max="4353" width="8.85546875" style="16" customWidth="1"/>
    <col min="4354" max="4354" width="12.7109375" style="16" bestFit="1" customWidth="1"/>
    <col min="4355" max="4355" width="17" style="16" bestFit="1" customWidth="1"/>
    <col min="4356" max="4356" width="9.140625" style="16"/>
    <col min="4357" max="4357" width="13.85546875" style="16" bestFit="1" customWidth="1"/>
    <col min="4358" max="4359" width="9.28515625" style="16" bestFit="1" customWidth="1"/>
    <col min="4360" max="4360" width="9.140625" style="16"/>
    <col min="4361" max="4361" width="9.28515625" style="16" bestFit="1" customWidth="1"/>
    <col min="4362" max="4604" width="9.140625" style="16"/>
    <col min="4605" max="4605" width="26.140625" style="16" customWidth="1"/>
    <col min="4606" max="4606" width="16.5703125" style="16" customWidth="1"/>
    <col min="4607" max="4607" width="13" style="16" bestFit="1" customWidth="1"/>
    <col min="4608" max="4608" width="17" style="16" bestFit="1" customWidth="1"/>
    <col min="4609" max="4609" width="8.85546875" style="16" customWidth="1"/>
    <col min="4610" max="4610" width="12.7109375" style="16" bestFit="1" customWidth="1"/>
    <col min="4611" max="4611" width="17" style="16" bestFit="1" customWidth="1"/>
    <col min="4612" max="4612" width="9.140625" style="16"/>
    <col min="4613" max="4613" width="13.85546875" style="16" bestFit="1" customWidth="1"/>
    <col min="4614" max="4615" width="9.28515625" style="16" bestFit="1" customWidth="1"/>
    <col min="4616" max="4616" width="9.140625" style="16"/>
    <col min="4617" max="4617" width="9.28515625" style="16" bestFit="1" customWidth="1"/>
    <col min="4618" max="4860" width="9.140625" style="16"/>
    <col min="4861" max="4861" width="26.140625" style="16" customWidth="1"/>
    <col min="4862" max="4862" width="16.5703125" style="16" customWidth="1"/>
    <col min="4863" max="4863" width="13" style="16" bestFit="1" customWidth="1"/>
    <col min="4864" max="4864" width="17" style="16" bestFit="1" customWidth="1"/>
    <col min="4865" max="4865" width="8.85546875" style="16" customWidth="1"/>
    <col min="4866" max="4866" width="12.7109375" style="16" bestFit="1" customWidth="1"/>
    <col min="4867" max="4867" width="17" style="16" bestFit="1" customWidth="1"/>
    <col min="4868" max="4868" width="9.140625" style="16"/>
    <col min="4869" max="4869" width="13.85546875" style="16" bestFit="1" customWidth="1"/>
    <col min="4870" max="4871" width="9.28515625" style="16" bestFit="1" customWidth="1"/>
    <col min="4872" max="4872" width="9.140625" style="16"/>
    <col min="4873" max="4873" width="9.28515625" style="16" bestFit="1" customWidth="1"/>
    <col min="4874" max="5116" width="9.140625" style="16"/>
    <col min="5117" max="5117" width="26.140625" style="16" customWidth="1"/>
    <col min="5118" max="5118" width="16.5703125" style="16" customWidth="1"/>
    <col min="5119" max="5119" width="13" style="16" bestFit="1" customWidth="1"/>
    <col min="5120" max="5120" width="17" style="16" bestFit="1" customWidth="1"/>
    <col min="5121" max="5121" width="8.85546875" style="16" customWidth="1"/>
    <col min="5122" max="5122" width="12.7109375" style="16" bestFit="1" customWidth="1"/>
    <col min="5123" max="5123" width="17" style="16" bestFit="1" customWidth="1"/>
    <col min="5124" max="5124" width="9.140625" style="16"/>
    <col min="5125" max="5125" width="13.85546875" style="16" bestFit="1" customWidth="1"/>
    <col min="5126" max="5127" width="9.28515625" style="16" bestFit="1" customWidth="1"/>
    <col min="5128" max="5128" width="9.140625" style="16"/>
    <col min="5129" max="5129" width="9.28515625" style="16" bestFit="1" customWidth="1"/>
    <col min="5130" max="5372" width="9.140625" style="16"/>
    <col min="5373" max="5373" width="26.140625" style="16" customWidth="1"/>
    <col min="5374" max="5374" width="16.5703125" style="16" customWidth="1"/>
    <col min="5375" max="5375" width="13" style="16" bestFit="1" customWidth="1"/>
    <col min="5376" max="5376" width="17" style="16" bestFit="1" customWidth="1"/>
    <col min="5377" max="5377" width="8.85546875" style="16" customWidth="1"/>
    <col min="5378" max="5378" width="12.7109375" style="16" bestFit="1" customWidth="1"/>
    <col min="5379" max="5379" width="17" style="16" bestFit="1" customWidth="1"/>
    <col min="5380" max="5380" width="9.140625" style="16"/>
    <col min="5381" max="5381" width="13.85546875" style="16" bestFit="1" customWidth="1"/>
    <col min="5382" max="5383" width="9.28515625" style="16" bestFit="1" customWidth="1"/>
    <col min="5384" max="5384" width="9.140625" style="16"/>
    <col min="5385" max="5385" width="9.28515625" style="16" bestFit="1" customWidth="1"/>
    <col min="5386" max="5628" width="9.140625" style="16"/>
    <col min="5629" max="5629" width="26.140625" style="16" customWidth="1"/>
    <col min="5630" max="5630" width="16.5703125" style="16" customWidth="1"/>
    <col min="5631" max="5631" width="13" style="16" bestFit="1" customWidth="1"/>
    <col min="5632" max="5632" width="17" style="16" bestFit="1" customWidth="1"/>
    <col min="5633" max="5633" width="8.85546875" style="16" customWidth="1"/>
    <col min="5634" max="5634" width="12.7109375" style="16" bestFit="1" customWidth="1"/>
    <col min="5635" max="5635" width="17" style="16" bestFit="1" customWidth="1"/>
    <col min="5636" max="5636" width="9.140625" style="16"/>
    <col min="5637" max="5637" width="13.85546875" style="16" bestFit="1" customWidth="1"/>
    <col min="5638" max="5639" width="9.28515625" style="16" bestFit="1" customWidth="1"/>
    <col min="5640" max="5640" width="9.140625" style="16"/>
    <col min="5641" max="5641" width="9.28515625" style="16" bestFit="1" customWidth="1"/>
    <col min="5642" max="5884" width="9.140625" style="16"/>
    <col min="5885" max="5885" width="26.140625" style="16" customWidth="1"/>
    <col min="5886" max="5886" width="16.5703125" style="16" customWidth="1"/>
    <col min="5887" max="5887" width="13" style="16" bestFit="1" customWidth="1"/>
    <col min="5888" max="5888" width="17" style="16" bestFit="1" customWidth="1"/>
    <col min="5889" max="5889" width="8.85546875" style="16" customWidth="1"/>
    <col min="5890" max="5890" width="12.7109375" style="16" bestFit="1" customWidth="1"/>
    <col min="5891" max="5891" width="17" style="16" bestFit="1" customWidth="1"/>
    <col min="5892" max="5892" width="9.140625" style="16"/>
    <col min="5893" max="5893" width="13.85546875" style="16" bestFit="1" customWidth="1"/>
    <col min="5894" max="5895" width="9.28515625" style="16" bestFit="1" customWidth="1"/>
    <col min="5896" max="5896" width="9.140625" style="16"/>
    <col min="5897" max="5897" width="9.28515625" style="16" bestFit="1" customWidth="1"/>
    <col min="5898" max="6140" width="9.140625" style="16"/>
    <col min="6141" max="6141" width="26.140625" style="16" customWidth="1"/>
    <col min="6142" max="6142" width="16.5703125" style="16" customWidth="1"/>
    <col min="6143" max="6143" width="13" style="16" bestFit="1" customWidth="1"/>
    <col min="6144" max="6144" width="17" style="16" bestFit="1" customWidth="1"/>
    <col min="6145" max="6145" width="8.85546875" style="16" customWidth="1"/>
    <col min="6146" max="6146" width="12.7109375" style="16" bestFit="1" customWidth="1"/>
    <col min="6147" max="6147" width="17" style="16" bestFit="1" customWidth="1"/>
    <col min="6148" max="6148" width="9.140625" style="16"/>
    <col min="6149" max="6149" width="13.85546875" style="16" bestFit="1" customWidth="1"/>
    <col min="6150" max="6151" width="9.28515625" style="16" bestFit="1" customWidth="1"/>
    <col min="6152" max="6152" width="9.140625" style="16"/>
    <col min="6153" max="6153" width="9.28515625" style="16" bestFit="1" customWidth="1"/>
    <col min="6154" max="6396" width="9.140625" style="16"/>
    <col min="6397" max="6397" width="26.140625" style="16" customWidth="1"/>
    <col min="6398" max="6398" width="16.5703125" style="16" customWidth="1"/>
    <col min="6399" max="6399" width="13" style="16" bestFit="1" customWidth="1"/>
    <col min="6400" max="6400" width="17" style="16" bestFit="1" customWidth="1"/>
    <col min="6401" max="6401" width="8.85546875" style="16" customWidth="1"/>
    <col min="6402" max="6402" width="12.7109375" style="16" bestFit="1" customWidth="1"/>
    <col min="6403" max="6403" width="17" style="16" bestFit="1" customWidth="1"/>
    <col min="6404" max="6404" width="9.140625" style="16"/>
    <col min="6405" max="6405" width="13.85546875" style="16" bestFit="1" customWidth="1"/>
    <col min="6406" max="6407" width="9.28515625" style="16" bestFit="1" customWidth="1"/>
    <col min="6408" max="6408" width="9.140625" style="16"/>
    <col min="6409" max="6409" width="9.28515625" style="16" bestFit="1" customWidth="1"/>
    <col min="6410" max="6652" width="9.140625" style="16"/>
    <col min="6653" max="6653" width="26.140625" style="16" customWidth="1"/>
    <col min="6654" max="6654" width="16.5703125" style="16" customWidth="1"/>
    <col min="6655" max="6655" width="13" style="16" bestFit="1" customWidth="1"/>
    <col min="6656" max="6656" width="17" style="16" bestFit="1" customWidth="1"/>
    <col min="6657" max="6657" width="8.85546875" style="16" customWidth="1"/>
    <col min="6658" max="6658" width="12.7109375" style="16" bestFit="1" customWidth="1"/>
    <col min="6659" max="6659" width="17" style="16" bestFit="1" customWidth="1"/>
    <col min="6660" max="6660" width="9.140625" style="16"/>
    <col min="6661" max="6661" width="13.85546875" style="16" bestFit="1" customWidth="1"/>
    <col min="6662" max="6663" width="9.28515625" style="16" bestFit="1" customWidth="1"/>
    <col min="6664" max="6664" width="9.140625" style="16"/>
    <col min="6665" max="6665" width="9.28515625" style="16" bestFit="1" customWidth="1"/>
    <col min="6666" max="6908" width="9.140625" style="16"/>
    <col min="6909" max="6909" width="26.140625" style="16" customWidth="1"/>
    <col min="6910" max="6910" width="16.5703125" style="16" customWidth="1"/>
    <col min="6911" max="6911" width="13" style="16" bestFit="1" customWidth="1"/>
    <col min="6912" max="6912" width="17" style="16" bestFit="1" customWidth="1"/>
    <col min="6913" max="6913" width="8.85546875" style="16" customWidth="1"/>
    <col min="6914" max="6914" width="12.7109375" style="16" bestFit="1" customWidth="1"/>
    <col min="6915" max="6915" width="17" style="16" bestFit="1" customWidth="1"/>
    <col min="6916" max="6916" width="9.140625" style="16"/>
    <col min="6917" max="6917" width="13.85546875" style="16" bestFit="1" customWidth="1"/>
    <col min="6918" max="6919" width="9.28515625" style="16" bestFit="1" customWidth="1"/>
    <col min="6920" max="6920" width="9.140625" style="16"/>
    <col min="6921" max="6921" width="9.28515625" style="16" bestFit="1" customWidth="1"/>
    <col min="6922" max="7164" width="9.140625" style="16"/>
    <col min="7165" max="7165" width="26.140625" style="16" customWidth="1"/>
    <col min="7166" max="7166" width="16.5703125" style="16" customWidth="1"/>
    <col min="7167" max="7167" width="13" style="16" bestFit="1" customWidth="1"/>
    <col min="7168" max="7168" width="17" style="16" bestFit="1" customWidth="1"/>
    <col min="7169" max="7169" width="8.85546875" style="16" customWidth="1"/>
    <col min="7170" max="7170" width="12.7109375" style="16" bestFit="1" customWidth="1"/>
    <col min="7171" max="7171" width="17" style="16" bestFit="1" customWidth="1"/>
    <col min="7172" max="7172" width="9.140625" style="16"/>
    <col min="7173" max="7173" width="13.85546875" style="16" bestFit="1" customWidth="1"/>
    <col min="7174" max="7175" width="9.28515625" style="16" bestFit="1" customWidth="1"/>
    <col min="7176" max="7176" width="9.140625" style="16"/>
    <col min="7177" max="7177" width="9.28515625" style="16" bestFit="1" customWidth="1"/>
    <col min="7178" max="7420" width="9.140625" style="16"/>
    <col min="7421" max="7421" width="26.140625" style="16" customWidth="1"/>
    <col min="7422" max="7422" width="16.5703125" style="16" customWidth="1"/>
    <col min="7423" max="7423" width="13" style="16" bestFit="1" customWidth="1"/>
    <col min="7424" max="7424" width="17" style="16" bestFit="1" customWidth="1"/>
    <col min="7425" max="7425" width="8.85546875" style="16" customWidth="1"/>
    <col min="7426" max="7426" width="12.7109375" style="16" bestFit="1" customWidth="1"/>
    <col min="7427" max="7427" width="17" style="16" bestFit="1" customWidth="1"/>
    <col min="7428" max="7428" width="9.140625" style="16"/>
    <col min="7429" max="7429" width="13.85546875" style="16" bestFit="1" customWidth="1"/>
    <col min="7430" max="7431" width="9.28515625" style="16" bestFit="1" customWidth="1"/>
    <col min="7432" max="7432" width="9.140625" style="16"/>
    <col min="7433" max="7433" width="9.28515625" style="16" bestFit="1" customWidth="1"/>
    <col min="7434" max="7676" width="9.140625" style="16"/>
    <col min="7677" max="7677" width="26.140625" style="16" customWidth="1"/>
    <col min="7678" max="7678" width="16.5703125" style="16" customWidth="1"/>
    <col min="7679" max="7679" width="13" style="16" bestFit="1" customWidth="1"/>
    <col min="7680" max="7680" width="17" style="16" bestFit="1" customWidth="1"/>
    <col min="7681" max="7681" width="8.85546875" style="16" customWidth="1"/>
    <col min="7682" max="7682" width="12.7109375" style="16" bestFit="1" customWidth="1"/>
    <col min="7683" max="7683" width="17" style="16" bestFit="1" customWidth="1"/>
    <col min="7684" max="7684" width="9.140625" style="16"/>
    <col min="7685" max="7685" width="13.85546875" style="16" bestFit="1" customWidth="1"/>
    <col min="7686" max="7687" width="9.28515625" style="16" bestFit="1" customWidth="1"/>
    <col min="7688" max="7688" width="9.140625" style="16"/>
    <col min="7689" max="7689" width="9.28515625" style="16" bestFit="1" customWidth="1"/>
    <col min="7690" max="7932" width="9.140625" style="16"/>
    <col min="7933" max="7933" width="26.140625" style="16" customWidth="1"/>
    <col min="7934" max="7934" width="16.5703125" style="16" customWidth="1"/>
    <col min="7935" max="7935" width="13" style="16" bestFit="1" customWidth="1"/>
    <col min="7936" max="7936" width="17" style="16" bestFit="1" customWidth="1"/>
    <col min="7937" max="7937" width="8.85546875" style="16" customWidth="1"/>
    <col min="7938" max="7938" width="12.7109375" style="16" bestFit="1" customWidth="1"/>
    <col min="7939" max="7939" width="17" style="16" bestFit="1" customWidth="1"/>
    <col min="7940" max="7940" width="9.140625" style="16"/>
    <col min="7941" max="7941" width="13.85546875" style="16" bestFit="1" customWidth="1"/>
    <col min="7942" max="7943" width="9.28515625" style="16" bestFit="1" customWidth="1"/>
    <col min="7944" max="7944" width="9.140625" style="16"/>
    <col min="7945" max="7945" width="9.28515625" style="16" bestFit="1" customWidth="1"/>
    <col min="7946" max="8188" width="9.140625" style="16"/>
    <col min="8189" max="8189" width="26.140625" style="16" customWidth="1"/>
    <col min="8190" max="8190" width="16.5703125" style="16" customWidth="1"/>
    <col min="8191" max="8191" width="13" style="16" bestFit="1" customWidth="1"/>
    <col min="8192" max="8192" width="17" style="16" bestFit="1" customWidth="1"/>
    <col min="8193" max="8193" width="8.85546875" style="16" customWidth="1"/>
    <col min="8194" max="8194" width="12.7109375" style="16" bestFit="1" customWidth="1"/>
    <col min="8195" max="8195" width="17" style="16" bestFit="1" customWidth="1"/>
    <col min="8196" max="8196" width="9.140625" style="16"/>
    <col min="8197" max="8197" width="13.85546875" style="16" bestFit="1" customWidth="1"/>
    <col min="8198" max="8199" width="9.28515625" style="16" bestFit="1" customWidth="1"/>
    <col min="8200" max="8200" width="9.140625" style="16"/>
    <col min="8201" max="8201" width="9.28515625" style="16" bestFit="1" customWidth="1"/>
    <col min="8202" max="8444" width="9.140625" style="16"/>
    <col min="8445" max="8445" width="26.140625" style="16" customWidth="1"/>
    <col min="8446" max="8446" width="16.5703125" style="16" customWidth="1"/>
    <col min="8447" max="8447" width="13" style="16" bestFit="1" customWidth="1"/>
    <col min="8448" max="8448" width="17" style="16" bestFit="1" customWidth="1"/>
    <col min="8449" max="8449" width="8.85546875" style="16" customWidth="1"/>
    <col min="8450" max="8450" width="12.7109375" style="16" bestFit="1" customWidth="1"/>
    <col min="8451" max="8451" width="17" style="16" bestFit="1" customWidth="1"/>
    <col min="8452" max="8452" width="9.140625" style="16"/>
    <col min="8453" max="8453" width="13.85546875" style="16" bestFit="1" customWidth="1"/>
    <col min="8454" max="8455" width="9.28515625" style="16" bestFit="1" customWidth="1"/>
    <col min="8456" max="8456" width="9.140625" style="16"/>
    <col min="8457" max="8457" width="9.28515625" style="16" bestFit="1" customWidth="1"/>
    <col min="8458" max="8700" width="9.140625" style="16"/>
    <col min="8701" max="8701" width="26.140625" style="16" customWidth="1"/>
    <col min="8702" max="8702" width="16.5703125" style="16" customWidth="1"/>
    <col min="8703" max="8703" width="13" style="16" bestFit="1" customWidth="1"/>
    <col min="8704" max="8704" width="17" style="16" bestFit="1" customWidth="1"/>
    <col min="8705" max="8705" width="8.85546875" style="16" customWidth="1"/>
    <col min="8706" max="8706" width="12.7109375" style="16" bestFit="1" customWidth="1"/>
    <col min="8707" max="8707" width="17" style="16" bestFit="1" customWidth="1"/>
    <col min="8708" max="8708" width="9.140625" style="16"/>
    <col min="8709" max="8709" width="13.85546875" style="16" bestFit="1" customWidth="1"/>
    <col min="8710" max="8711" width="9.28515625" style="16" bestFit="1" customWidth="1"/>
    <col min="8712" max="8712" width="9.140625" style="16"/>
    <col min="8713" max="8713" width="9.28515625" style="16" bestFit="1" customWidth="1"/>
    <col min="8714" max="8956" width="9.140625" style="16"/>
    <col min="8957" max="8957" width="26.140625" style="16" customWidth="1"/>
    <col min="8958" max="8958" width="16.5703125" style="16" customWidth="1"/>
    <col min="8959" max="8959" width="13" style="16" bestFit="1" customWidth="1"/>
    <col min="8960" max="8960" width="17" style="16" bestFit="1" customWidth="1"/>
    <col min="8961" max="8961" width="8.85546875" style="16" customWidth="1"/>
    <col min="8962" max="8962" width="12.7109375" style="16" bestFit="1" customWidth="1"/>
    <col min="8963" max="8963" width="17" style="16" bestFit="1" customWidth="1"/>
    <col min="8964" max="8964" width="9.140625" style="16"/>
    <col min="8965" max="8965" width="13.85546875" style="16" bestFit="1" customWidth="1"/>
    <col min="8966" max="8967" width="9.28515625" style="16" bestFit="1" customWidth="1"/>
    <col min="8968" max="8968" width="9.140625" style="16"/>
    <col min="8969" max="8969" width="9.28515625" style="16" bestFit="1" customWidth="1"/>
    <col min="8970" max="9212" width="9.140625" style="16"/>
    <col min="9213" max="9213" width="26.140625" style="16" customWidth="1"/>
    <col min="9214" max="9214" width="16.5703125" style="16" customWidth="1"/>
    <col min="9215" max="9215" width="13" style="16" bestFit="1" customWidth="1"/>
    <col min="9216" max="9216" width="17" style="16" bestFit="1" customWidth="1"/>
    <col min="9217" max="9217" width="8.85546875" style="16" customWidth="1"/>
    <col min="9218" max="9218" width="12.7109375" style="16" bestFit="1" customWidth="1"/>
    <col min="9219" max="9219" width="17" style="16" bestFit="1" customWidth="1"/>
    <col min="9220" max="9220" width="9.140625" style="16"/>
    <col min="9221" max="9221" width="13.85546875" style="16" bestFit="1" customWidth="1"/>
    <col min="9222" max="9223" width="9.28515625" style="16" bestFit="1" customWidth="1"/>
    <col min="9224" max="9224" width="9.140625" style="16"/>
    <col min="9225" max="9225" width="9.28515625" style="16" bestFit="1" customWidth="1"/>
    <col min="9226" max="9468" width="9.140625" style="16"/>
    <col min="9469" max="9469" width="26.140625" style="16" customWidth="1"/>
    <col min="9470" max="9470" width="16.5703125" style="16" customWidth="1"/>
    <col min="9471" max="9471" width="13" style="16" bestFit="1" customWidth="1"/>
    <col min="9472" max="9472" width="17" style="16" bestFit="1" customWidth="1"/>
    <col min="9473" max="9473" width="8.85546875" style="16" customWidth="1"/>
    <col min="9474" max="9474" width="12.7109375" style="16" bestFit="1" customWidth="1"/>
    <col min="9475" max="9475" width="17" style="16" bestFit="1" customWidth="1"/>
    <col min="9476" max="9476" width="9.140625" style="16"/>
    <col min="9477" max="9477" width="13.85546875" style="16" bestFit="1" customWidth="1"/>
    <col min="9478" max="9479" width="9.28515625" style="16" bestFit="1" customWidth="1"/>
    <col min="9480" max="9480" width="9.140625" style="16"/>
    <col min="9481" max="9481" width="9.28515625" style="16" bestFit="1" customWidth="1"/>
    <col min="9482" max="9724" width="9.140625" style="16"/>
    <col min="9725" max="9725" width="26.140625" style="16" customWidth="1"/>
    <col min="9726" max="9726" width="16.5703125" style="16" customWidth="1"/>
    <col min="9727" max="9727" width="13" style="16" bestFit="1" customWidth="1"/>
    <col min="9728" max="9728" width="17" style="16" bestFit="1" customWidth="1"/>
    <col min="9729" max="9729" width="8.85546875" style="16" customWidth="1"/>
    <col min="9730" max="9730" width="12.7109375" style="16" bestFit="1" customWidth="1"/>
    <col min="9731" max="9731" width="17" style="16" bestFit="1" customWidth="1"/>
    <col min="9732" max="9732" width="9.140625" style="16"/>
    <col min="9733" max="9733" width="13.85546875" style="16" bestFit="1" customWidth="1"/>
    <col min="9734" max="9735" width="9.28515625" style="16" bestFit="1" customWidth="1"/>
    <col min="9736" max="9736" width="9.140625" style="16"/>
    <col min="9737" max="9737" width="9.28515625" style="16" bestFit="1" customWidth="1"/>
    <col min="9738" max="9980" width="9.140625" style="16"/>
    <col min="9981" max="9981" width="26.140625" style="16" customWidth="1"/>
    <col min="9982" max="9982" width="16.5703125" style="16" customWidth="1"/>
    <col min="9983" max="9983" width="13" style="16" bestFit="1" customWidth="1"/>
    <col min="9984" max="9984" width="17" style="16" bestFit="1" customWidth="1"/>
    <col min="9985" max="9985" width="8.85546875" style="16" customWidth="1"/>
    <col min="9986" max="9986" width="12.7109375" style="16" bestFit="1" customWidth="1"/>
    <col min="9987" max="9987" width="17" style="16" bestFit="1" customWidth="1"/>
    <col min="9988" max="9988" width="9.140625" style="16"/>
    <col min="9989" max="9989" width="13.85546875" style="16" bestFit="1" customWidth="1"/>
    <col min="9990" max="9991" width="9.28515625" style="16" bestFit="1" customWidth="1"/>
    <col min="9992" max="9992" width="9.140625" style="16"/>
    <col min="9993" max="9993" width="9.28515625" style="16" bestFit="1" customWidth="1"/>
    <col min="9994" max="10236" width="9.140625" style="16"/>
    <col min="10237" max="10237" width="26.140625" style="16" customWidth="1"/>
    <col min="10238" max="10238" width="16.5703125" style="16" customWidth="1"/>
    <col min="10239" max="10239" width="13" style="16" bestFit="1" customWidth="1"/>
    <col min="10240" max="10240" width="17" style="16" bestFit="1" customWidth="1"/>
    <col min="10241" max="10241" width="8.85546875" style="16" customWidth="1"/>
    <col min="10242" max="10242" width="12.7109375" style="16" bestFit="1" customWidth="1"/>
    <col min="10243" max="10243" width="17" style="16" bestFit="1" customWidth="1"/>
    <col min="10244" max="10244" width="9.140625" style="16"/>
    <col min="10245" max="10245" width="13.85546875" style="16" bestFit="1" customWidth="1"/>
    <col min="10246" max="10247" width="9.28515625" style="16" bestFit="1" customWidth="1"/>
    <col min="10248" max="10248" width="9.140625" style="16"/>
    <col min="10249" max="10249" width="9.28515625" style="16" bestFit="1" customWidth="1"/>
    <col min="10250" max="10492" width="9.140625" style="16"/>
    <col min="10493" max="10493" width="26.140625" style="16" customWidth="1"/>
    <col min="10494" max="10494" width="16.5703125" style="16" customWidth="1"/>
    <col min="10495" max="10495" width="13" style="16" bestFit="1" customWidth="1"/>
    <col min="10496" max="10496" width="17" style="16" bestFit="1" customWidth="1"/>
    <col min="10497" max="10497" width="8.85546875" style="16" customWidth="1"/>
    <col min="10498" max="10498" width="12.7109375" style="16" bestFit="1" customWidth="1"/>
    <col min="10499" max="10499" width="17" style="16" bestFit="1" customWidth="1"/>
    <col min="10500" max="10500" width="9.140625" style="16"/>
    <col min="10501" max="10501" width="13.85546875" style="16" bestFit="1" customWidth="1"/>
    <col min="10502" max="10503" width="9.28515625" style="16" bestFit="1" customWidth="1"/>
    <col min="10504" max="10504" width="9.140625" style="16"/>
    <col min="10505" max="10505" width="9.28515625" style="16" bestFit="1" customWidth="1"/>
    <col min="10506" max="10748" width="9.140625" style="16"/>
    <col min="10749" max="10749" width="26.140625" style="16" customWidth="1"/>
    <col min="10750" max="10750" width="16.5703125" style="16" customWidth="1"/>
    <col min="10751" max="10751" width="13" style="16" bestFit="1" customWidth="1"/>
    <col min="10752" max="10752" width="17" style="16" bestFit="1" customWidth="1"/>
    <col min="10753" max="10753" width="8.85546875" style="16" customWidth="1"/>
    <col min="10754" max="10754" width="12.7109375" style="16" bestFit="1" customWidth="1"/>
    <col min="10755" max="10755" width="17" style="16" bestFit="1" customWidth="1"/>
    <col min="10756" max="10756" width="9.140625" style="16"/>
    <col min="10757" max="10757" width="13.85546875" style="16" bestFit="1" customWidth="1"/>
    <col min="10758" max="10759" width="9.28515625" style="16" bestFit="1" customWidth="1"/>
    <col min="10760" max="10760" width="9.140625" style="16"/>
    <col min="10761" max="10761" width="9.28515625" style="16" bestFit="1" customWidth="1"/>
    <col min="10762" max="11004" width="9.140625" style="16"/>
    <col min="11005" max="11005" width="26.140625" style="16" customWidth="1"/>
    <col min="11006" max="11006" width="16.5703125" style="16" customWidth="1"/>
    <col min="11007" max="11007" width="13" style="16" bestFit="1" customWidth="1"/>
    <col min="11008" max="11008" width="17" style="16" bestFit="1" customWidth="1"/>
    <col min="11009" max="11009" width="8.85546875" style="16" customWidth="1"/>
    <col min="11010" max="11010" width="12.7109375" style="16" bestFit="1" customWidth="1"/>
    <col min="11011" max="11011" width="17" style="16" bestFit="1" customWidth="1"/>
    <col min="11012" max="11012" width="9.140625" style="16"/>
    <col min="11013" max="11013" width="13.85546875" style="16" bestFit="1" customWidth="1"/>
    <col min="11014" max="11015" width="9.28515625" style="16" bestFit="1" customWidth="1"/>
    <col min="11016" max="11016" width="9.140625" style="16"/>
    <col min="11017" max="11017" width="9.28515625" style="16" bestFit="1" customWidth="1"/>
    <col min="11018" max="11260" width="9.140625" style="16"/>
    <col min="11261" max="11261" width="26.140625" style="16" customWidth="1"/>
    <col min="11262" max="11262" width="16.5703125" style="16" customWidth="1"/>
    <col min="11263" max="11263" width="13" style="16" bestFit="1" customWidth="1"/>
    <col min="11264" max="11264" width="17" style="16" bestFit="1" customWidth="1"/>
    <col min="11265" max="11265" width="8.85546875" style="16" customWidth="1"/>
    <col min="11266" max="11266" width="12.7109375" style="16" bestFit="1" customWidth="1"/>
    <col min="11267" max="11267" width="17" style="16" bestFit="1" customWidth="1"/>
    <col min="11268" max="11268" width="9.140625" style="16"/>
    <col min="11269" max="11269" width="13.85546875" style="16" bestFit="1" customWidth="1"/>
    <col min="11270" max="11271" width="9.28515625" style="16" bestFit="1" customWidth="1"/>
    <col min="11272" max="11272" width="9.140625" style="16"/>
    <col min="11273" max="11273" width="9.28515625" style="16" bestFit="1" customWidth="1"/>
    <col min="11274" max="11516" width="9.140625" style="16"/>
    <col min="11517" max="11517" width="26.140625" style="16" customWidth="1"/>
    <col min="11518" max="11518" width="16.5703125" style="16" customWidth="1"/>
    <col min="11519" max="11519" width="13" style="16" bestFit="1" customWidth="1"/>
    <col min="11520" max="11520" width="17" style="16" bestFit="1" customWidth="1"/>
    <col min="11521" max="11521" width="8.85546875" style="16" customWidth="1"/>
    <col min="11522" max="11522" width="12.7109375" style="16" bestFit="1" customWidth="1"/>
    <col min="11523" max="11523" width="17" style="16" bestFit="1" customWidth="1"/>
    <col min="11524" max="11524" width="9.140625" style="16"/>
    <col min="11525" max="11525" width="13.85546875" style="16" bestFit="1" customWidth="1"/>
    <col min="11526" max="11527" width="9.28515625" style="16" bestFit="1" customWidth="1"/>
    <col min="11528" max="11528" width="9.140625" style="16"/>
    <col min="11529" max="11529" width="9.28515625" style="16" bestFit="1" customWidth="1"/>
    <col min="11530" max="11772" width="9.140625" style="16"/>
    <col min="11773" max="11773" width="26.140625" style="16" customWidth="1"/>
    <col min="11774" max="11774" width="16.5703125" style="16" customWidth="1"/>
    <col min="11775" max="11775" width="13" style="16" bestFit="1" customWidth="1"/>
    <col min="11776" max="11776" width="17" style="16" bestFit="1" customWidth="1"/>
    <col min="11777" max="11777" width="8.85546875" style="16" customWidth="1"/>
    <col min="11778" max="11778" width="12.7109375" style="16" bestFit="1" customWidth="1"/>
    <col min="11779" max="11779" width="17" style="16" bestFit="1" customWidth="1"/>
    <col min="11780" max="11780" width="9.140625" style="16"/>
    <col min="11781" max="11781" width="13.85546875" style="16" bestFit="1" customWidth="1"/>
    <col min="11782" max="11783" width="9.28515625" style="16" bestFit="1" customWidth="1"/>
    <col min="11784" max="11784" width="9.140625" style="16"/>
    <col min="11785" max="11785" width="9.28515625" style="16" bestFit="1" customWidth="1"/>
    <col min="11786" max="12028" width="9.140625" style="16"/>
    <col min="12029" max="12029" width="26.140625" style="16" customWidth="1"/>
    <col min="12030" max="12030" width="16.5703125" style="16" customWidth="1"/>
    <col min="12031" max="12031" width="13" style="16" bestFit="1" customWidth="1"/>
    <col min="12032" max="12032" width="17" style="16" bestFit="1" customWidth="1"/>
    <col min="12033" max="12033" width="8.85546875" style="16" customWidth="1"/>
    <col min="12034" max="12034" width="12.7109375" style="16" bestFit="1" customWidth="1"/>
    <col min="12035" max="12035" width="17" style="16" bestFit="1" customWidth="1"/>
    <col min="12036" max="12036" width="9.140625" style="16"/>
    <col min="12037" max="12037" width="13.85546875" style="16" bestFit="1" customWidth="1"/>
    <col min="12038" max="12039" width="9.28515625" style="16" bestFit="1" customWidth="1"/>
    <col min="12040" max="12040" width="9.140625" style="16"/>
    <col min="12041" max="12041" width="9.28515625" style="16" bestFit="1" customWidth="1"/>
    <col min="12042" max="12284" width="9.140625" style="16"/>
    <col min="12285" max="12285" width="26.140625" style="16" customWidth="1"/>
    <col min="12286" max="12286" width="16.5703125" style="16" customWidth="1"/>
    <col min="12287" max="12287" width="13" style="16" bestFit="1" customWidth="1"/>
    <col min="12288" max="12288" width="17" style="16" bestFit="1" customWidth="1"/>
    <col min="12289" max="12289" width="8.85546875" style="16" customWidth="1"/>
    <col min="12290" max="12290" width="12.7109375" style="16" bestFit="1" customWidth="1"/>
    <col min="12291" max="12291" width="17" style="16" bestFit="1" customWidth="1"/>
    <col min="12292" max="12292" width="9.140625" style="16"/>
    <col min="12293" max="12293" width="13.85546875" style="16" bestFit="1" customWidth="1"/>
    <col min="12294" max="12295" width="9.28515625" style="16" bestFit="1" customWidth="1"/>
    <col min="12296" max="12296" width="9.140625" style="16"/>
    <col min="12297" max="12297" width="9.28515625" style="16" bestFit="1" customWidth="1"/>
    <col min="12298" max="12540" width="9.140625" style="16"/>
    <col min="12541" max="12541" width="26.140625" style="16" customWidth="1"/>
    <col min="12542" max="12542" width="16.5703125" style="16" customWidth="1"/>
    <col min="12543" max="12543" width="13" style="16" bestFit="1" customWidth="1"/>
    <col min="12544" max="12544" width="17" style="16" bestFit="1" customWidth="1"/>
    <col min="12545" max="12545" width="8.85546875" style="16" customWidth="1"/>
    <col min="12546" max="12546" width="12.7109375" style="16" bestFit="1" customWidth="1"/>
    <col min="12547" max="12547" width="17" style="16" bestFit="1" customWidth="1"/>
    <col min="12548" max="12548" width="9.140625" style="16"/>
    <col min="12549" max="12549" width="13.85546875" style="16" bestFit="1" customWidth="1"/>
    <col min="12550" max="12551" width="9.28515625" style="16" bestFit="1" customWidth="1"/>
    <col min="12552" max="12552" width="9.140625" style="16"/>
    <col min="12553" max="12553" width="9.28515625" style="16" bestFit="1" customWidth="1"/>
    <col min="12554" max="12796" width="9.140625" style="16"/>
    <col min="12797" max="12797" width="26.140625" style="16" customWidth="1"/>
    <col min="12798" max="12798" width="16.5703125" style="16" customWidth="1"/>
    <col min="12799" max="12799" width="13" style="16" bestFit="1" customWidth="1"/>
    <col min="12800" max="12800" width="17" style="16" bestFit="1" customWidth="1"/>
    <col min="12801" max="12801" width="8.85546875" style="16" customWidth="1"/>
    <col min="12802" max="12802" width="12.7109375" style="16" bestFit="1" customWidth="1"/>
    <col min="12803" max="12803" width="17" style="16" bestFit="1" customWidth="1"/>
    <col min="12804" max="12804" width="9.140625" style="16"/>
    <col min="12805" max="12805" width="13.85546875" style="16" bestFit="1" customWidth="1"/>
    <col min="12806" max="12807" width="9.28515625" style="16" bestFit="1" customWidth="1"/>
    <col min="12808" max="12808" width="9.140625" style="16"/>
    <col min="12809" max="12809" width="9.28515625" style="16" bestFit="1" customWidth="1"/>
    <col min="12810" max="13052" width="9.140625" style="16"/>
    <col min="13053" max="13053" width="26.140625" style="16" customWidth="1"/>
    <col min="13054" max="13054" width="16.5703125" style="16" customWidth="1"/>
    <col min="13055" max="13055" width="13" style="16" bestFit="1" customWidth="1"/>
    <col min="13056" max="13056" width="17" style="16" bestFit="1" customWidth="1"/>
    <col min="13057" max="13057" width="8.85546875" style="16" customWidth="1"/>
    <col min="13058" max="13058" width="12.7109375" style="16" bestFit="1" customWidth="1"/>
    <col min="13059" max="13059" width="17" style="16" bestFit="1" customWidth="1"/>
    <col min="13060" max="13060" width="9.140625" style="16"/>
    <col min="13061" max="13061" width="13.85546875" style="16" bestFit="1" customWidth="1"/>
    <col min="13062" max="13063" width="9.28515625" style="16" bestFit="1" customWidth="1"/>
    <col min="13064" max="13064" width="9.140625" style="16"/>
    <col min="13065" max="13065" width="9.28515625" style="16" bestFit="1" customWidth="1"/>
    <col min="13066" max="13308" width="9.140625" style="16"/>
    <col min="13309" max="13309" width="26.140625" style="16" customWidth="1"/>
    <col min="13310" max="13310" width="16.5703125" style="16" customWidth="1"/>
    <col min="13311" max="13311" width="13" style="16" bestFit="1" customWidth="1"/>
    <col min="13312" max="13312" width="17" style="16" bestFit="1" customWidth="1"/>
    <col min="13313" max="13313" width="8.85546875" style="16" customWidth="1"/>
    <col min="13314" max="13314" width="12.7109375" style="16" bestFit="1" customWidth="1"/>
    <col min="13315" max="13315" width="17" style="16" bestFit="1" customWidth="1"/>
    <col min="13316" max="13316" width="9.140625" style="16"/>
    <col min="13317" max="13317" width="13.85546875" style="16" bestFit="1" customWidth="1"/>
    <col min="13318" max="13319" width="9.28515625" style="16" bestFit="1" customWidth="1"/>
    <col min="13320" max="13320" width="9.140625" style="16"/>
    <col min="13321" max="13321" width="9.28515625" style="16" bestFit="1" customWidth="1"/>
    <col min="13322" max="13564" width="9.140625" style="16"/>
    <col min="13565" max="13565" width="26.140625" style="16" customWidth="1"/>
    <col min="13566" max="13566" width="16.5703125" style="16" customWidth="1"/>
    <col min="13567" max="13567" width="13" style="16" bestFit="1" customWidth="1"/>
    <col min="13568" max="13568" width="17" style="16" bestFit="1" customWidth="1"/>
    <col min="13569" max="13569" width="8.85546875" style="16" customWidth="1"/>
    <col min="13570" max="13570" width="12.7109375" style="16" bestFit="1" customWidth="1"/>
    <col min="13571" max="13571" width="17" style="16" bestFit="1" customWidth="1"/>
    <col min="13572" max="13572" width="9.140625" style="16"/>
    <col min="13573" max="13573" width="13.85546875" style="16" bestFit="1" customWidth="1"/>
    <col min="13574" max="13575" width="9.28515625" style="16" bestFit="1" customWidth="1"/>
    <col min="13576" max="13576" width="9.140625" style="16"/>
    <col min="13577" max="13577" width="9.28515625" style="16" bestFit="1" customWidth="1"/>
    <col min="13578" max="13820" width="9.140625" style="16"/>
    <col min="13821" max="13821" width="26.140625" style="16" customWidth="1"/>
    <col min="13822" max="13822" width="16.5703125" style="16" customWidth="1"/>
    <col min="13823" max="13823" width="13" style="16" bestFit="1" customWidth="1"/>
    <col min="13824" max="13824" width="17" style="16" bestFit="1" customWidth="1"/>
    <col min="13825" max="13825" width="8.85546875" style="16" customWidth="1"/>
    <col min="13826" max="13826" width="12.7109375" style="16" bestFit="1" customWidth="1"/>
    <col min="13827" max="13827" width="17" style="16" bestFit="1" customWidth="1"/>
    <col min="13828" max="13828" width="9.140625" style="16"/>
    <col min="13829" max="13829" width="13.85546875" style="16" bestFit="1" customWidth="1"/>
    <col min="13830" max="13831" width="9.28515625" style="16" bestFit="1" customWidth="1"/>
    <col min="13832" max="13832" width="9.140625" style="16"/>
    <col min="13833" max="13833" width="9.28515625" style="16" bestFit="1" customWidth="1"/>
    <col min="13834" max="14076" width="9.140625" style="16"/>
    <col min="14077" max="14077" width="26.140625" style="16" customWidth="1"/>
    <col min="14078" max="14078" width="16.5703125" style="16" customWidth="1"/>
    <col min="14079" max="14079" width="13" style="16" bestFit="1" customWidth="1"/>
    <col min="14080" max="14080" width="17" style="16" bestFit="1" customWidth="1"/>
    <col min="14081" max="14081" width="8.85546875" style="16" customWidth="1"/>
    <col min="14082" max="14082" width="12.7109375" style="16" bestFit="1" customWidth="1"/>
    <col min="14083" max="14083" width="17" style="16" bestFit="1" customWidth="1"/>
    <col min="14084" max="14084" width="9.140625" style="16"/>
    <col min="14085" max="14085" width="13.85546875" style="16" bestFit="1" customWidth="1"/>
    <col min="14086" max="14087" width="9.28515625" style="16" bestFit="1" customWidth="1"/>
    <col min="14088" max="14088" width="9.140625" style="16"/>
    <col min="14089" max="14089" width="9.28515625" style="16" bestFit="1" customWidth="1"/>
    <col min="14090" max="14332" width="9.140625" style="16"/>
    <col min="14333" max="14333" width="26.140625" style="16" customWidth="1"/>
    <col min="14334" max="14334" width="16.5703125" style="16" customWidth="1"/>
    <col min="14335" max="14335" width="13" style="16" bestFit="1" customWidth="1"/>
    <col min="14336" max="14336" width="17" style="16" bestFit="1" customWidth="1"/>
    <col min="14337" max="14337" width="8.85546875" style="16" customWidth="1"/>
    <col min="14338" max="14338" width="12.7109375" style="16" bestFit="1" customWidth="1"/>
    <col min="14339" max="14339" width="17" style="16" bestFit="1" customWidth="1"/>
    <col min="14340" max="14340" width="9.140625" style="16"/>
    <col min="14341" max="14341" width="13.85546875" style="16" bestFit="1" customWidth="1"/>
    <col min="14342" max="14343" width="9.28515625" style="16" bestFit="1" customWidth="1"/>
    <col min="14344" max="14344" width="9.140625" style="16"/>
    <col min="14345" max="14345" width="9.28515625" style="16" bestFit="1" customWidth="1"/>
    <col min="14346" max="14588" width="9.140625" style="16"/>
    <col min="14589" max="14589" width="26.140625" style="16" customWidth="1"/>
    <col min="14590" max="14590" width="16.5703125" style="16" customWidth="1"/>
    <col min="14591" max="14591" width="13" style="16" bestFit="1" customWidth="1"/>
    <col min="14592" max="14592" width="17" style="16" bestFit="1" customWidth="1"/>
    <col min="14593" max="14593" width="8.85546875" style="16" customWidth="1"/>
    <col min="14594" max="14594" width="12.7109375" style="16" bestFit="1" customWidth="1"/>
    <col min="14595" max="14595" width="17" style="16" bestFit="1" customWidth="1"/>
    <col min="14596" max="14596" width="9.140625" style="16"/>
    <col min="14597" max="14597" width="13.85546875" style="16" bestFit="1" customWidth="1"/>
    <col min="14598" max="14599" width="9.28515625" style="16" bestFit="1" customWidth="1"/>
    <col min="14600" max="14600" width="9.140625" style="16"/>
    <col min="14601" max="14601" width="9.28515625" style="16" bestFit="1" customWidth="1"/>
    <col min="14602" max="14844" width="9.140625" style="16"/>
    <col min="14845" max="14845" width="26.140625" style="16" customWidth="1"/>
    <col min="14846" max="14846" width="16.5703125" style="16" customWidth="1"/>
    <col min="14847" max="14847" width="13" style="16" bestFit="1" customWidth="1"/>
    <col min="14848" max="14848" width="17" style="16" bestFit="1" customWidth="1"/>
    <col min="14849" max="14849" width="8.85546875" style="16" customWidth="1"/>
    <col min="14850" max="14850" width="12.7109375" style="16" bestFit="1" customWidth="1"/>
    <col min="14851" max="14851" width="17" style="16" bestFit="1" customWidth="1"/>
    <col min="14852" max="14852" width="9.140625" style="16"/>
    <col min="14853" max="14853" width="13.85546875" style="16" bestFit="1" customWidth="1"/>
    <col min="14854" max="14855" width="9.28515625" style="16" bestFit="1" customWidth="1"/>
    <col min="14856" max="14856" width="9.140625" style="16"/>
    <col min="14857" max="14857" width="9.28515625" style="16" bestFit="1" customWidth="1"/>
    <col min="14858" max="15100" width="9.140625" style="16"/>
    <col min="15101" max="15101" width="26.140625" style="16" customWidth="1"/>
    <col min="15102" max="15102" width="16.5703125" style="16" customWidth="1"/>
    <col min="15103" max="15103" width="13" style="16" bestFit="1" customWidth="1"/>
    <col min="15104" max="15104" width="17" style="16" bestFit="1" customWidth="1"/>
    <col min="15105" max="15105" width="8.85546875" style="16" customWidth="1"/>
    <col min="15106" max="15106" width="12.7109375" style="16" bestFit="1" customWidth="1"/>
    <col min="15107" max="15107" width="17" style="16" bestFit="1" customWidth="1"/>
    <col min="15108" max="15108" width="9.140625" style="16"/>
    <col min="15109" max="15109" width="13.85546875" style="16" bestFit="1" customWidth="1"/>
    <col min="15110" max="15111" width="9.28515625" style="16" bestFit="1" customWidth="1"/>
    <col min="15112" max="15112" width="9.140625" style="16"/>
    <col min="15113" max="15113" width="9.28515625" style="16" bestFit="1" customWidth="1"/>
    <col min="15114" max="15356" width="9.140625" style="16"/>
    <col min="15357" max="15357" width="26.140625" style="16" customWidth="1"/>
    <col min="15358" max="15358" width="16.5703125" style="16" customWidth="1"/>
    <col min="15359" max="15359" width="13" style="16" bestFit="1" customWidth="1"/>
    <col min="15360" max="15360" width="17" style="16" bestFit="1" customWidth="1"/>
    <col min="15361" max="15361" width="8.85546875" style="16" customWidth="1"/>
    <col min="15362" max="15362" width="12.7109375" style="16" bestFit="1" customWidth="1"/>
    <col min="15363" max="15363" width="17" style="16" bestFit="1" customWidth="1"/>
    <col min="15364" max="15364" width="9.140625" style="16"/>
    <col min="15365" max="15365" width="13.85546875" style="16" bestFit="1" customWidth="1"/>
    <col min="15366" max="15367" width="9.28515625" style="16" bestFit="1" customWidth="1"/>
    <col min="15368" max="15368" width="9.140625" style="16"/>
    <col min="15369" max="15369" width="9.28515625" style="16" bestFit="1" customWidth="1"/>
    <col min="15370" max="15612" width="9.140625" style="16"/>
    <col min="15613" max="15613" width="26.140625" style="16" customWidth="1"/>
    <col min="15614" max="15614" width="16.5703125" style="16" customWidth="1"/>
    <col min="15615" max="15615" width="13" style="16" bestFit="1" customWidth="1"/>
    <col min="15616" max="15616" width="17" style="16" bestFit="1" customWidth="1"/>
    <col min="15617" max="15617" width="8.85546875" style="16" customWidth="1"/>
    <col min="15618" max="15618" width="12.7109375" style="16" bestFit="1" customWidth="1"/>
    <col min="15619" max="15619" width="17" style="16" bestFit="1" customWidth="1"/>
    <col min="15620" max="15620" width="9.140625" style="16"/>
    <col min="15621" max="15621" width="13.85546875" style="16" bestFit="1" customWidth="1"/>
    <col min="15622" max="15623" width="9.28515625" style="16" bestFit="1" customWidth="1"/>
    <col min="15624" max="15624" width="9.140625" style="16"/>
    <col min="15625" max="15625" width="9.28515625" style="16" bestFit="1" customWidth="1"/>
    <col min="15626" max="15868" width="9.140625" style="16"/>
    <col min="15869" max="15869" width="26.140625" style="16" customWidth="1"/>
    <col min="15870" max="15870" width="16.5703125" style="16" customWidth="1"/>
    <col min="15871" max="15871" width="13" style="16" bestFit="1" customWidth="1"/>
    <col min="15872" max="15872" width="17" style="16" bestFit="1" customWidth="1"/>
    <col min="15873" max="15873" width="8.85546875" style="16" customWidth="1"/>
    <col min="15874" max="15874" width="12.7109375" style="16" bestFit="1" customWidth="1"/>
    <col min="15875" max="15875" width="17" style="16" bestFit="1" customWidth="1"/>
    <col min="15876" max="15876" width="9.140625" style="16"/>
    <col min="15877" max="15877" width="13.85546875" style="16" bestFit="1" customWidth="1"/>
    <col min="15878" max="15879" width="9.28515625" style="16" bestFit="1" customWidth="1"/>
    <col min="15880" max="15880" width="9.140625" style="16"/>
    <col min="15881" max="15881" width="9.28515625" style="16" bestFit="1" customWidth="1"/>
    <col min="15882" max="16124" width="9.140625" style="16"/>
    <col min="16125" max="16125" width="26.140625" style="16" customWidth="1"/>
    <col min="16126" max="16126" width="16.5703125" style="16" customWidth="1"/>
    <col min="16127" max="16127" width="13" style="16" bestFit="1" customWidth="1"/>
    <col min="16128" max="16128" width="17" style="16" bestFit="1" customWidth="1"/>
    <col min="16129" max="16129" width="8.85546875" style="16" customWidth="1"/>
    <col min="16130" max="16130" width="12.7109375" style="16" bestFit="1" customWidth="1"/>
    <col min="16131" max="16131" width="17" style="16" bestFit="1" customWidth="1"/>
    <col min="16132" max="16132" width="9.140625" style="16"/>
    <col min="16133" max="16133" width="13.85546875" style="16" bestFit="1" customWidth="1"/>
    <col min="16134" max="16135" width="9.28515625" style="16" bestFit="1" customWidth="1"/>
    <col min="16136" max="16136" width="9.140625" style="16"/>
    <col min="16137" max="16137" width="9.28515625" style="16" bestFit="1" customWidth="1"/>
    <col min="16138" max="16384" width="9.140625" style="16"/>
  </cols>
  <sheetData>
    <row r="1" spans="1:8">
      <c r="A1" s="55" t="s">
        <v>99</v>
      </c>
    </row>
    <row r="2" spans="1:8">
      <c r="A2" s="76" t="s">
        <v>141</v>
      </c>
    </row>
    <row r="3" spans="1:8">
      <c r="A3" s="43"/>
    </row>
    <row r="4" spans="1:8">
      <c r="A4" s="43"/>
    </row>
    <row r="5" spans="1:8">
      <c r="A5" s="43"/>
      <c r="B5" s="16" t="s">
        <v>142</v>
      </c>
      <c r="E5" s="16" t="s">
        <v>143</v>
      </c>
    </row>
    <row r="6" spans="1:8">
      <c r="A6" s="43"/>
      <c r="C6" s="50" t="s">
        <v>100</v>
      </c>
      <c r="E6" s="50"/>
      <c r="F6" s="16" t="s">
        <v>100</v>
      </c>
    </row>
    <row r="7" spans="1:8">
      <c r="A7" s="43"/>
      <c r="B7" s="16" t="s">
        <v>101</v>
      </c>
      <c r="C7" s="50" t="s">
        <v>102</v>
      </c>
      <c r="D7" s="66"/>
      <c r="E7" s="50" t="s">
        <v>101</v>
      </c>
      <c r="F7" s="50" t="s">
        <v>102</v>
      </c>
    </row>
    <row r="8" spans="1:8">
      <c r="A8" s="43" t="s">
        <v>105</v>
      </c>
      <c r="B8" s="25">
        <v>29778093</v>
      </c>
      <c r="C8" s="25">
        <v>151828023228.70001</v>
      </c>
      <c r="D8" s="68"/>
      <c r="E8" s="25">
        <v>31484849</v>
      </c>
      <c r="F8" s="25">
        <v>343472578223</v>
      </c>
    </row>
    <row r="9" spans="1:8">
      <c r="A9" s="43" t="s">
        <v>106</v>
      </c>
      <c r="B9" s="25">
        <v>5641618</v>
      </c>
      <c r="C9" s="25">
        <v>52683835028.599998</v>
      </c>
      <c r="D9" s="68"/>
      <c r="E9" s="25">
        <v>8483313</v>
      </c>
      <c r="F9" s="25">
        <v>147933617861</v>
      </c>
    </row>
    <row r="10" spans="1:8">
      <c r="A10" s="43" t="s">
        <v>107</v>
      </c>
      <c r="B10" s="25">
        <v>4199478</v>
      </c>
      <c r="C10" s="25">
        <v>64134633372.599998</v>
      </c>
      <c r="D10" s="68"/>
      <c r="E10" s="25">
        <v>4164780</v>
      </c>
      <c r="F10" s="25">
        <v>126036382619</v>
      </c>
    </row>
    <row r="11" spans="1:8">
      <c r="A11" s="43" t="s">
        <v>108</v>
      </c>
      <c r="B11" s="25">
        <v>1302320</v>
      </c>
      <c r="C11" s="25">
        <v>22689890409.599998</v>
      </c>
      <c r="D11" s="68"/>
      <c r="E11" s="25">
        <v>3732780</v>
      </c>
      <c r="F11" s="25">
        <v>94480041338</v>
      </c>
    </row>
    <row r="12" spans="1:8">
      <c r="A12" s="43" t="s">
        <v>109</v>
      </c>
      <c r="B12" s="25">
        <v>309373</v>
      </c>
      <c r="C12" s="25">
        <v>11670822234.1</v>
      </c>
      <c r="D12" s="68"/>
      <c r="E12" s="25">
        <v>409789</v>
      </c>
      <c r="F12" s="25">
        <v>25829259009</v>
      </c>
    </row>
    <row r="13" spans="1:8">
      <c r="A13" s="43" t="s">
        <v>110</v>
      </c>
      <c r="B13" s="25">
        <v>1545599</v>
      </c>
      <c r="C13" s="25">
        <v>29715218604.299999</v>
      </c>
      <c r="D13" s="68"/>
      <c r="E13" s="25">
        <v>1973347</v>
      </c>
      <c r="F13" s="25">
        <v>72032826808</v>
      </c>
      <c r="G13" s="31"/>
    </row>
    <row r="14" spans="1:8">
      <c r="A14" s="43" t="s">
        <v>111</v>
      </c>
      <c r="B14" s="25">
        <v>599700</v>
      </c>
      <c r="C14" s="25">
        <v>11789373911</v>
      </c>
      <c r="D14" s="68"/>
      <c r="E14" s="25">
        <v>1861340</v>
      </c>
      <c r="F14" s="25">
        <v>53290932347</v>
      </c>
      <c r="G14" s="31"/>
      <c r="H14" s="31"/>
    </row>
    <row r="15" spans="1:8">
      <c r="A15" s="43" t="s">
        <v>112</v>
      </c>
      <c r="B15" s="25">
        <v>650560</v>
      </c>
      <c r="C15" s="25">
        <v>15433544825.200001</v>
      </c>
      <c r="D15" s="68"/>
      <c r="E15" s="25">
        <v>1457100</v>
      </c>
      <c r="F15" s="25">
        <v>55276620270</v>
      </c>
    </row>
    <row r="16" spans="1:8">
      <c r="A16" s="43" t="s">
        <v>113</v>
      </c>
      <c r="B16" s="25">
        <v>164138</v>
      </c>
      <c r="C16" s="25">
        <v>7363028191.8000002</v>
      </c>
      <c r="D16" s="68"/>
      <c r="E16" s="25">
        <v>268213</v>
      </c>
      <c r="F16" s="25">
        <v>19234648548</v>
      </c>
    </row>
    <row r="17" spans="1:17">
      <c r="A17" s="43" t="s">
        <v>114</v>
      </c>
      <c r="B17" s="25">
        <v>142738</v>
      </c>
      <c r="C17" s="25">
        <v>7186060846.8000002</v>
      </c>
      <c r="D17" s="68"/>
      <c r="E17" s="25">
        <v>198560</v>
      </c>
      <c r="F17" s="25">
        <v>16528448629</v>
      </c>
    </row>
    <row r="18" spans="1:17">
      <c r="A18" s="43" t="s">
        <v>115</v>
      </c>
      <c r="B18" s="25">
        <v>346420</v>
      </c>
      <c r="C18" s="25">
        <v>8965020814.1000004</v>
      </c>
      <c r="D18" s="68"/>
      <c r="E18" s="25">
        <v>834120</v>
      </c>
      <c r="F18" s="25">
        <v>34323295942</v>
      </c>
    </row>
    <row r="19" spans="1:17">
      <c r="A19" s="43" t="s">
        <v>116</v>
      </c>
      <c r="B19" s="25">
        <v>94959</v>
      </c>
      <c r="C19" s="25">
        <v>5027768847.6000004</v>
      </c>
      <c r="D19" s="68"/>
      <c r="E19" s="25">
        <v>151967</v>
      </c>
      <c r="F19" s="25">
        <v>13334191275</v>
      </c>
    </row>
    <row r="20" spans="1:17">
      <c r="A20" s="43"/>
      <c r="B20" s="69"/>
      <c r="C20" s="69"/>
      <c r="D20" s="69"/>
      <c r="E20" s="69"/>
      <c r="F20" s="70"/>
    </row>
    <row r="21" spans="1:17">
      <c r="A21" s="71" t="s">
        <v>117</v>
      </c>
      <c r="B21" s="69"/>
      <c r="C21" s="69"/>
      <c r="D21" s="69"/>
      <c r="E21" s="69"/>
      <c r="F21" s="70"/>
    </row>
    <row r="22" spans="1:17">
      <c r="A22" s="43" t="s">
        <v>118</v>
      </c>
      <c r="B22" s="69">
        <f>B9-B27-B28-B29-B34-B35</f>
        <v>3773560</v>
      </c>
      <c r="C22" s="69">
        <f>C9-C27-C28-C29-C34-C35</f>
        <v>17809003983.199997</v>
      </c>
      <c r="D22" s="69"/>
      <c r="E22" s="69">
        <f>E9-E27-E28-E29-E34-E35</f>
        <v>5366500</v>
      </c>
      <c r="F22" s="70">
        <f>F9-F27-F28-F29-F34-F35</f>
        <v>51032697375</v>
      </c>
      <c r="H22" s="72"/>
      <c r="I22" s="72"/>
    </row>
    <row r="23" spans="1:17">
      <c r="A23" s="43" t="s">
        <v>119</v>
      </c>
      <c r="B23" s="69">
        <f>B10-B27-B31-B32-B34-B35</f>
        <v>2301960</v>
      </c>
      <c r="C23" s="69">
        <f>C10-C27-C31-C32-C34-C35</f>
        <v>25792598758.000008</v>
      </c>
      <c r="D23" s="69"/>
      <c r="E23" s="69">
        <f>E10-E27-E31-E32-E34-E35</f>
        <v>1521860</v>
      </c>
      <c r="F23" s="70">
        <f>F10-F27-F31-F32-F34-F35</f>
        <v>29855974129</v>
      </c>
      <c r="Q23" s="25"/>
    </row>
    <row r="24" spans="1:17">
      <c r="A24" s="43" t="s">
        <v>120</v>
      </c>
      <c r="B24" s="69">
        <f>B11-B28-B31-B34</f>
        <v>398480</v>
      </c>
      <c r="C24" s="69">
        <f>C11-C28-C31-C34</f>
        <v>4431992487.4999962</v>
      </c>
      <c r="D24" s="69"/>
      <c r="E24" s="69">
        <f>E11-E28-E31-E34</f>
        <v>1248460</v>
      </c>
      <c r="F24" s="70">
        <f>F11-F28-F31-F34</f>
        <v>20235784663</v>
      </c>
      <c r="M24" s="25"/>
      <c r="P24" s="25"/>
      <c r="Q24" s="25"/>
    </row>
    <row r="25" spans="1:17">
      <c r="A25" s="43" t="s">
        <v>121</v>
      </c>
      <c r="B25" s="69">
        <f>B12-B29-B32-B35</f>
        <v>97456</v>
      </c>
      <c r="C25" s="69">
        <f>C12-C29-C32-C35</f>
        <v>2149502043.1000013</v>
      </c>
      <c r="D25" s="69"/>
      <c r="E25" s="69">
        <f>E12-E29-E32-E35</f>
        <v>94983</v>
      </c>
      <c r="F25" s="70">
        <f>F12-F29-F32-F35</f>
        <v>3400353107</v>
      </c>
      <c r="M25" s="25"/>
      <c r="Q25" s="25"/>
    </row>
    <row r="26" spans="1:17">
      <c r="A26" s="43"/>
      <c r="B26" s="69"/>
      <c r="C26" s="69"/>
      <c r="D26" s="69"/>
      <c r="E26" s="69"/>
      <c r="F26" s="70"/>
      <c r="M26" s="25"/>
      <c r="Q26" s="25"/>
    </row>
    <row r="27" spans="1:17">
      <c r="A27" s="43" t="s">
        <v>122</v>
      </c>
      <c r="B27" s="69">
        <f>B13-B18-B19</f>
        <v>1104220</v>
      </c>
      <c r="C27" s="69">
        <f>C13-C18-C19</f>
        <v>15722428942.599997</v>
      </c>
      <c r="D27" s="69"/>
      <c r="E27" s="69">
        <f>E13-E18-E19</f>
        <v>987260</v>
      </c>
      <c r="F27" s="70">
        <f>F13-F18-F19</f>
        <v>24375339591</v>
      </c>
      <c r="M27" s="25"/>
      <c r="Q27" s="25"/>
    </row>
    <row r="28" spans="1:17">
      <c r="A28" s="43" t="s">
        <v>123</v>
      </c>
      <c r="B28" s="69">
        <f>B14-B18</f>
        <v>253280</v>
      </c>
      <c r="C28" s="69">
        <f>C14-C18</f>
        <v>2824353096.8999996</v>
      </c>
      <c r="D28" s="69"/>
      <c r="E28" s="69">
        <f>E14-E18</f>
        <v>1027220</v>
      </c>
      <c r="F28" s="70">
        <f>F14-F18</f>
        <v>18967636405</v>
      </c>
      <c r="M28" s="25"/>
      <c r="Q28" s="25"/>
    </row>
    <row r="29" spans="1:17">
      <c r="A29" s="43" t="s">
        <v>124</v>
      </c>
      <c r="B29" s="69">
        <f>B16-B19</f>
        <v>69179</v>
      </c>
      <c r="C29" s="69">
        <f>C16-C19</f>
        <v>2335259344.1999998</v>
      </c>
      <c r="D29" s="69"/>
      <c r="E29" s="69">
        <f>E16-E19</f>
        <v>116246</v>
      </c>
      <c r="F29" s="70">
        <f>F16-F19</f>
        <v>5900457273</v>
      </c>
      <c r="M29" s="25"/>
      <c r="Q29" s="25"/>
    </row>
    <row r="30" spans="1:17">
      <c r="A30" s="43"/>
      <c r="B30" s="69"/>
      <c r="C30" s="69"/>
      <c r="D30" s="69"/>
      <c r="E30" s="69"/>
      <c r="F30" s="70"/>
      <c r="M30" s="25"/>
      <c r="Q30" s="25"/>
    </row>
    <row r="31" spans="1:17">
      <c r="A31" s="43" t="s">
        <v>125</v>
      </c>
      <c r="B31" s="69">
        <f>B15-B18</f>
        <v>304140</v>
      </c>
      <c r="C31" s="69">
        <f>C15-C18</f>
        <v>6468524011.1000004</v>
      </c>
      <c r="D31" s="69"/>
      <c r="E31" s="69">
        <f>E15-E18</f>
        <v>622980</v>
      </c>
      <c r="F31" s="70">
        <f>F15-F18</f>
        <v>20953324328</v>
      </c>
      <c r="M31" s="25"/>
      <c r="Q31" s="25"/>
    </row>
    <row r="32" spans="1:17">
      <c r="A32" s="43" t="s">
        <v>126</v>
      </c>
      <c r="B32" s="69">
        <f>B17-B19</f>
        <v>47779</v>
      </c>
      <c r="C32" s="69">
        <f>C17-C19</f>
        <v>2158291999.1999998</v>
      </c>
      <c r="D32" s="69"/>
      <c r="E32" s="69">
        <f>E17-E19</f>
        <v>46593</v>
      </c>
      <c r="F32" s="70">
        <f>F17-F19</f>
        <v>3194257354</v>
      </c>
      <c r="M32" s="25"/>
      <c r="Q32" s="25"/>
    </row>
    <row r="33" spans="1:17">
      <c r="B33" s="69"/>
      <c r="C33" s="69"/>
      <c r="D33" s="69"/>
      <c r="E33" s="69"/>
      <c r="F33" s="70"/>
      <c r="M33" s="25"/>
      <c r="Q33" s="25"/>
    </row>
    <row r="34" spans="1:17">
      <c r="A34" s="55" t="s">
        <v>115</v>
      </c>
      <c r="B34" s="69">
        <f>B18</f>
        <v>346420</v>
      </c>
      <c r="C34" s="69">
        <f>C18</f>
        <v>8965020814.1000004</v>
      </c>
      <c r="D34" s="69"/>
      <c r="E34" s="69">
        <f>E18</f>
        <v>834120</v>
      </c>
      <c r="F34" s="70">
        <f>F18</f>
        <v>34323295942</v>
      </c>
      <c r="M34" s="25"/>
      <c r="Q34" s="25"/>
    </row>
    <row r="35" spans="1:17">
      <c r="A35" s="43" t="s">
        <v>116</v>
      </c>
      <c r="B35" s="69">
        <f>B19</f>
        <v>94959</v>
      </c>
      <c r="C35" s="69">
        <f>C19</f>
        <v>5027768847.6000004</v>
      </c>
      <c r="D35" s="69"/>
      <c r="E35" s="69">
        <f>E19</f>
        <v>151967</v>
      </c>
      <c r="F35" s="70">
        <f>F19</f>
        <v>13334191275</v>
      </c>
      <c r="M35" s="25"/>
      <c r="Q35" s="25"/>
    </row>
    <row r="36" spans="1:17">
      <c r="B36" s="69"/>
      <c r="C36" s="69"/>
      <c r="D36" s="69"/>
      <c r="E36" s="69"/>
      <c r="F36" s="70"/>
      <c r="M36" s="25"/>
      <c r="Q36" s="25"/>
    </row>
    <row r="37" spans="1:17" ht="12.75" customHeight="1">
      <c r="A37" s="55" t="s">
        <v>127</v>
      </c>
      <c r="B37" s="69">
        <f>B8-SUM(B22:B35)</f>
        <v>20986660</v>
      </c>
      <c r="C37" s="69">
        <f>C8-SUM(C22:C35)</f>
        <v>58143278901.200012</v>
      </c>
      <c r="D37" s="69"/>
      <c r="E37" s="69">
        <f>E8-SUM(E22:E35)</f>
        <v>19466660</v>
      </c>
      <c r="F37" s="70">
        <f>F8-SUM(F22:F35)</f>
        <v>117899266781</v>
      </c>
      <c r="M37" s="25"/>
      <c r="Q37" s="25"/>
    </row>
    <row r="38" spans="1:17">
      <c r="A38" s="43"/>
      <c r="B38" s="69"/>
      <c r="C38" s="69"/>
      <c r="D38" s="69"/>
      <c r="E38" s="69"/>
      <c r="F38" s="70"/>
      <c r="Q38" s="25"/>
    </row>
    <row r="39" spans="1:17">
      <c r="A39" s="43" t="s">
        <v>72</v>
      </c>
      <c r="B39" s="69">
        <f>SUM(B22:B37)</f>
        <v>29778093</v>
      </c>
      <c r="C39" s="69">
        <f>SUM(C22:C37)</f>
        <v>151828023228.70001</v>
      </c>
      <c r="D39" s="69"/>
      <c r="E39" s="69">
        <f>SUM(E22:E37)</f>
        <v>31484849</v>
      </c>
      <c r="F39" s="70">
        <f>SUM(F22:F37)</f>
        <v>343472578223</v>
      </c>
    </row>
    <row r="40" spans="1:17">
      <c r="A40" s="43"/>
      <c r="B40" s="69"/>
      <c r="C40" s="69"/>
      <c r="D40" s="69"/>
      <c r="E40" s="69"/>
      <c r="F40" s="69"/>
    </row>
    <row r="41" spans="1:17">
      <c r="A41" s="43"/>
      <c r="B41" s="69"/>
      <c r="C41" s="69"/>
      <c r="D41" s="69"/>
      <c r="E41" s="73"/>
      <c r="F41" s="69"/>
    </row>
    <row r="42" spans="1:17">
      <c r="A42" s="16" t="s">
        <v>128</v>
      </c>
      <c r="B42" s="31" t="s">
        <v>103</v>
      </c>
      <c r="C42" s="50" t="s">
        <v>104</v>
      </c>
      <c r="E42" s="69"/>
      <c r="F42" s="69"/>
    </row>
    <row r="43" spans="1:17">
      <c r="A43" s="16" t="s">
        <v>103</v>
      </c>
      <c r="B43" s="50"/>
      <c r="D43" s="50"/>
      <c r="E43" s="69"/>
      <c r="F43" s="69"/>
    </row>
    <row r="44" spans="1:17">
      <c r="A44" s="16" t="s">
        <v>129</v>
      </c>
      <c r="B44" s="31">
        <f>B9/$B$8*100</f>
        <v>18.945531535548632</v>
      </c>
      <c r="C44" s="52">
        <f>C9/$C$8*100</f>
        <v>34.699677904152011</v>
      </c>
      <c r="D44" s="31"/>
      <c r="E44" s="31">
        <f>E9/$E$8*100</f>
        <v>26.944112071174299</v>
      </c>
      <c r="F44" s="52">
        <f>F9/$F$8*100</f>
        <v>43.069993717214281</v>
      </c>
    </row>
    <row r="45" spans="1:17">
      <c r="A45" s="16" t="s">
        <v>130</v>
      </c>
      <c r="B45" s="31">
        <f>B10/$B$8*100</f>
        <v>14.102575339528961</v>
      </c>
      <c r="C45" s="52">
        <f>C10/$C$8*100</f>
        <v>42.241631030125042</v>
      </c>
      <c r="D45" s="31"/>
      <c r="E45" s="31">
        <f>E10/$E$8*100</f>
        <v>13.227886212825732</v>
      </c>
      <c r="F45" s="52">
        <f>F10/$F$8*100</f>
        <v>36.694743804895751</v>
      </c>
    </row>
    <row r="46" spans="1:17">
      <c r="A46" s="16" t="s">
        <v>131</v>
      </c>
      <c r="B46" s="31">
        <f>B11/$B$8*100</f>
        <v>4.3734163903645538</v>
      </c>
      <c r="C46" s="52">
        <f>C11/$C$8*100</f>
        <v>14.944468041595982</v>
      </c>
      <c r="D46" s="31"/>
      <c r="E46" s="31">
        <f>E11/$E$8*100</f>
        <v>11.855797688596189</v>
      </c>
      <c r="F46" s="52">
        <f>F11/$F$8*100</f>
        <v>27.507302570355041</v>
      </c>
    </row>
    <row r="47" spans="1:17">
      <c r="A47" s="16" t="s">
        <v>132</v>
      </c>
      <c r="B47" s="31">
        <f>B12/$B$8*100</f>
        <v>1.0389281811968281</v>
      </c>
      <c r="C47" s="52">
        <f>C12/$C$8*100</f>
        <v>7.6868696475881322</v>
      </c>
      <c r="D47" s="31"/>
      <c r="E47" s="31">
        <f>E12/$E$8*100</f>
        <v>1.301543482072917</v>
      </c>
      <c r="F47" s="52">
        <f>F12/$F$8*100</f>
        <v>7.5200352652986231</v>
      </c>
    </row>
    <row r="48" spans="1:17">
      <c r="A48" s="43"/>
      <c r="B48" s="31"/>
      <c r="C48" s="52"/>
      <c r="D48" s="31"/>
      <c r="E48" s="31"/>
      <c r="F48" s="52"/>
    </row>
    <row r="49" spans="1:6">
      <c r="A49" s="43"/>
      <c r="B49" s="31"/>
      <c r="C49" s="52"/>
      <c r="D49" s="31"/>
      <c r="E49" s="31"/>
      <c r="F49" s="52"/>
    </row>
    <row r="50" spans="1:6">
      <c r="A50" s="43" t="s">
        <v>19</v>
      </c>
      <c r="B50" s="60">
        <v>2000</v>
      </c>
      <c r="C50" s="74">
        <v>2010</v>
      </c>
      <c r="D50" s="60"/>
      <c r="E50" s="60"/>
      <c r="F50" s="74"/>
    </row>
    <row r="51" spans="1:6">
      <c r="A51" s="43"/>
      <c r="B51" s="31"/>
      <c r="C51" s="52"/>
      <c r="D51" s="31"/>
      <c r="E51" s="31"/>
      <c r="F51" s="52"/>
    </row>
    <row r="52" spans="1:6">
      <c r="A52" s="43" t="s">
        <v>133</v>
      </c>
      <c r="B52" s="31">
        <v>69.832300000000004</v>
      </c>
      <c r="C52" s="52">
        <v>69.211299999999994</v>
      </c>
      <c r="D52" s="31"/>
      <c r="E52" s="31"/>
      <c r="F52" s="52"/>
    </row>
    <row r="53" spans="1:6">
      <c r="A53" s="43" t="s">
        <v>134</v>
      </c>
      <c r="B53" s="31">
        <v>13.6517</v>
      </c>
      <c r="C53" s="52">
        <v>13.906700000000001</v>
      </c>
      <c r="D53" s="31"/>
      <c r="E53" s="31"/>
      <c r="F53" s="52"/>
    </row>
    <row r="54" spans="1:6">
      <c r="A54" s="43"/>
      <c r="B54" s="31"/>
      <c r="C54" s="52"/>
      <c r="D54" s="31"/>
      <c r="E54" s="31"/>
    </row>
    <row r="55" spans="1:6">
      <c r="A55" s="43"/>
      <c r="B55" s="31"/>
      <c r="C55" s="52"/>
      <c r="D55" s="31"/>
      <c r="E55" s="31"/>
    </row>
    <row r="56" spans="1:6">
      <c r="A56" s="43"/>
      <c r="B56" s="31"/>
      <c r="C56" s="52"/>
      <c r="D56" s="31"/>
      <c r="E56" s="31"/>
    </row>
    <row r="57" spans="1:6">
      <c r="A57" s="43"/>
      <c r="B57" s="31"/>
      <c r="C57" s="52"/>
      <c r="D57" s="31"/>
      <c r="E57" s="31"/>
    </row>
    <row r="58" spans="1:6">
      <c r="A58" s="43"/>
      <c r="B58" s="31"/>
      <c r="C58" s="52"/>
      <c r="D58" s="31"/>
      <c r="E58" s="31"/>
    </row>
    <row r="59" spans="1:6">
      <c r="A59" s="43"/>
      <c r="B59" s="31"/>
      <c r="C59" s="52"/>
      <c r="D59" s="31"/>
      <c r="E59" s="31"/>
    </row>
    <row r="60" spans="1:6">
      <c r="A60" s="43"/>
      <c r="B60" s="31"/>
      <c r="C60" s="52"/>
      <c r="D60" s="31"/>
      <c r="E60" s="31"/>
    </row>
    <row r="61" spans="1:6">
      <c r="B61" s="31"/>
      <c r="C61" s="52"/>
      <c r="D61" s="31"/>
      <c r="E61" s="31"/>
    </row>
  </sheetData>
  <pageMargins left="0.75" right="0.75" top="1" bottom="1" header="0.5" footer="0.5"/>
  <pageSetup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1"/>
  <sheetViews>
    <sheetView showGridLines="0" zoomScaleNormal="100" workbookViewId="0"/>
  </sheetViews>
  <sheetFormatPr defaultRowHeight="15"/>
  <cols>
    <col min="1" max="1" width="28" style="76" customWidth="1"/>
    <col min="2" max="2" width="12" style="16" customWidth="1"/>
    <col min="3" max="4" width="9.140625" style="16"/>
    <col min="5" max="5" width="9.140625" style="216"/>
    <col min="6" max="16384" width="9.140625" style="16"/>
  </cols>
  <sheetData>
    <row r="1" spans="1:5">
      <c r="A1" s="55" t="s">
        <v>155</v>
      </c>
    </row>
    <row r="2" spans="1:5">
      <c r="A2" s="76" t="s">
        <v>156</v>
      </c>
    </row>
    <row r="3" spans="1:5">
      <c r="A3" s="55"/>
    </row>
    <row r="5" spans="1:5">
      <c r="A5" s="76" t="s">
        <v>157</v>
      </c>
      <c r="B5" s="50">
        <v>2010</v>
      </c>
    </row>
    <row r="6" spans="1:5">
      <c r="A6" s="81" t="s">
        <v>158</v>
      </c>
      <c r="B6" s="82">
        <v>347.77</v>
      </c>
      <c r="C6" s="50"/>
      <c r="D6" s="50"/>
      <c r="E6" s="50"/>
    </row>
    <row r="7" spans="1:5">
      <c r="A7" s="81" t="s">
        <v>159</v>
      </c>
      <c r="B7" s="82">
        <v>114281</v>
      </c>
      <c r="C7" s="31"/>
      <c r="D7" s="31"/>
      <c r="E7" s="31"/>
    </row>
    <row r="8" spans="1:5">
      <c r="A8" s="81" t="s">
        <v>160</v>
      </c>
      <c r="B8" s="82">
        <v>346.06</v>
      </c>
      <c r="C8" s="31"/>
      <c r="D8" s="31"/>
      <c r="E8" s="31"/>
    </row>
    <row r="9" spans="1:5">
      <c r="A9" s="81" t="s">
        <v>161</v>
      </c>
      <c r="B9" s="82">
        <v>560</v>
      </c>
      <c r="C9" s="31"/>
      <c r="D9" s="31"/>
      <c r="E9" s="31"/>
    </row>
    <row r="10" spans="1:5">
      <c r="C10" s="31"/>
      <c r="D10" s="31"/>
      <c r="E10" s="31"/>
    </row>
    <row r="11" spans="1:5">
      <c r="B11" s="60"/>
      <c r="C11" s="31"/>
      <c r="D11" s="31"/>
      <c r="E11" s="31"/>
    </row>
    <row r="12" spans="1:5">
      <c r="B12" s="60"/>
      <c r="C12" s="31"/>
      <c r="D12" s="31"/>
      <c r="E12" s="31"/>
    </row>
    <row r="13" spans="1:5">
      <c r="B13" s="60"/>
      <c r="C13" s="80"/>
      <c r="D13" s="31"/>
      <c r="E13" s="31"/>
    </row>
    <row r="14" spans="1:5">
      <c r="B14" s="60"/>
      <c r="C14" s="80"/>
      <c r="D14" s="31"/>
      <c r="E14" s="31"/>
    </row>
    <row r="15" spans="1:5">
      <c r="B15" s="60"/>
      <c r="C15" s="31"/>
      <c r="D15" s="31"/>
      <c r="E15" s="31"/>
    </row>
    <row r="16" spans="1:5">
      <c r="B16" s="60"/>
      <c r="C16" s="31"/>
      <c r="D16" s="31"/>
      <c r="E16" s="31"/>
    </row>
    <row r="17" spans="2:5">
      <c r="B17" s="60"/>
      <c r="C17" s="31"/>
      <c r="D17" s="31"/>
      <c r="E17" s="31"/>
    </row>
    <row r="18" spans="2:5">
      <c r="B18" s="60"/>
      <c r="C18" s="31"/>
      <c r="D18" s="31"/>
      <c r="E18" s="31"/>
    </row>
    <row r="19" spans="2:5">
      <c r="B19" s="60"/>
      <c r="C19" s="31"/>
      <c r="D19" s="31"/>
      <c r="E19" s="31"/>
    </row>
    <row r="20" spans="2:5">
      <c r="B20" s="60"/>
      <c r="C20" s="31"/>
      <c r="D20" s="31"/>
      <c r="E20" s="31"/>
    </row>
    <row r="21" spans="2:5">
      <c r="B21" s="60"/>
      <c r="C21" s="31"/>
      <c r="D21" s="31"/>
      <c r="E21" s="31"/>
    </row>
    <row r="22" spans="2:5">
      <c r="B22" s="60"/>
      <c r="C22" s="31"/>
      <c r="D22" s="31"/>
      <c r="E22" s="31"/>
    </row>
    <row r="23" spans="2:5">
      <c r="B23" s="60"/>
      <c r="C23" s="31"/>
      <c r="D23" s="31"/>
      <c r="E23" s="31"/>
    </row>
    <row r="24" spans="2:5">
      <c r="B24" s="60"/>
      <c r="C24" s="31"/>
      <c r="D24" s="31"/>
      <c r="E24" s="31"/>
    </row>
    <row r="25" spans="2:5">
      <c r="B25" s="60"/>
      <c r="C25" s="31"/>
      <c r="D25" s="31"/>
      <c r="E25" s="31"/>
    </row>
    <row r="26" spans="2:5">
      <c r="B26" s="60"/>
      <c r="C26" s="31"/>
      <c r="D26" s="31"/>
      <c r="E26" s="31"/>
    </row>
    <row r="27" spans="2:5">
      <c r="B27" s="60"/>
      <c r="C27" s="31"/>
      <c r="D27" s="31"/>
      <c r="E27" s="31"/>
    </row>
    <row r="28" spans="2:5">
      <c r="B28" s="60"/>
      <c r="C28" s="31"/>
      <c r="D28" s="31"/>
      <c r="E28" s="31"/>
    </row>
    <row r="29" spans="2:5">
      <c r="D29" s="31"/>
      <c r="E29" s="31"/>
    </row>
    <row r="31" spans="2:5">
      <c r="C31" s="83"/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1"/>
  <sheetViews>
    <sheetView showGridLines="0" zoomScaleNormal="100" workbookViewId="0"/>
  </sheetViews>
  <sheetFormatPr defaultRowHeight="15"/>
  <cols>
    <col min="1" max="1" width="28" style="76" customWidth="1"/>
    <col min="2" max="2" width="10.140625" style="16" bestFit="1" customWidth="1"/>
    <col min="3" max="3" width="9.140625" style="16"/>
    <col min="4" max="4" width="9.140625" style="216"/>
    <col min="5" max="16384" width="9.140625" style="16"/>
  </cols>
  <sheetData>
    <row r="1" spans="1:4">
      <c r="A1" s="55" t="s">
        <v>180</v>
      </c>
    </row>
    <row r="2" spans="1:4">
      <c r="A2" s="76" t="s">
        <v>181</v>
      </c>
    </row>
    <row r="3" spans="1:4">
      <c r="A3" s="55"/>
    </row>
    <row r="5" spans="1:4">
      <c r="A5" s="76" t="s">
        <v>157</v>
      </c>
      <c r="B5" s="16">
        <v>2010</v>
      </c>
    </row>
    <row r="6" spans="1:4">
      <c r="A6" s="81" t="s">
        <v>158</v>
      </c>
      <c r="B6" s="69">
        <v>1762.58</v>
      </c>
      <c r="C6" s="50"/>
      <c r="D6" s="50"/>
    </row>
    <row r="7" spans="1:4">
      <c r="A7" s="81" t="s">
        <v>159</v>
      </c>
      <c r="B7" s="84">
        <v>580741</v>
      </c>
      <c r="C7" s="31"/>
      <c r="D7" s="31"/>
    </row>
    <row r="8" spans="1:4">
      <c r="A8" s="81" t="s">
        <v>160</v>
      </c>
      <c r="B8" s="84">
        <v>1723.7</v>
      </c>
      <c r="C8" s="31"/>
      <c r="D8" s="31"/>
    </row>
    <row r="9" spans="1:4">
      <c r="A9" s="81" t="s">
        <v>161</v>
      </c>
      <c r="B9" s="84">
        <v>12539</v>
      </c>
      <c r="C9" s="31"/>
      <c r="D9" s="31"/>
    </row>
    <row r="10" spans="1:4">
      <c r="B10" s="31"/>
      <c r="C10" s="31"/>
      <c r="D10" s="31"/>
    </row>
    <row r="11" spans="1:4">
      <c r="B11" s="31"/>
      <c r="C11" s="31"/>
      <c r="D11" s="31"/>
    </row>
    <row r="12" spans="1:4">
      <c r="B12" s="31"/>
      <c r="C12" s="31"/>
      <c r="D12" s="31"/>
    </row>
    <row r="13" spans="1:4">
      <c r="B13" s="80"/>
      <c r="C13" s="31"/>
      <c r="D13" s="31"/>
    </row>
    <row r="14" spans="1:4">
      <c r="B14" s="80"/>
      <c r="C14" s="31"/>
      <c r="D14" s="31"/>
    </row>
    <row r="15" spans="1:4">
      <c r="B15" s="31"/>
      <c r="C15" s="31"/>
      <c r="D15" s="31"/>
    </row>
    <row r="16" spans="1:4">
      <c r="B16" s="31"/>
      <c r="C16" s="31"/>
      <c r="D16" s="31"/>
    </row>
    <row r="17" spans="2:4">
      <c r="B17" s="31"/>
      <c r="C17" s="31"/>
      <c r="D17" s="31"/>
    </row>
    <row r="18" spans="2:4">
      <c r="B18" s="31"/>
      <c r="C18" s="31"/>
      <c r="D18" s="31"/>
    </row>
    <row r="19" spans="2:4">
      <c r="B19" s="31"/>
      <c r="C19" s="31"/>
      <c r="D19" s="31"/>
    </row>
    <row r="20" spans="2:4">
      <c r="B20" s="31"/>
      <c r="C20" s="31"/>
      <c r="D20" s="31"/>
    </row>
    <row r="21" spans="2:4">
      <c r="B21" s="31"/>
      <c r="C21" s="31"/>
      <c r="D21" s="31"/>
    </row>
    <row r="22" spans="2:4">
      <c r="B22" s="31"/>
      <c r="C22" s="31"/>
      <c r="D22" s="31"/>
    </row>
    <row r="23" spans="2:4">
      <c r="B23" s="31"/>
      <c r="C23" s="31"/>
      <c r="D23" s="31"/>
    </row>
    <row r="24" spans="2:4">
      <c r="B24" s="31"/>
      <c r="C24" s="31"/>
      <c r="D24" s="31"/>
    </row>
    <row r="25" spans="2:4">
      <c r="B25" s="31"/>
      <c r="C25" s="31"/>
      <c r="D25" s="31"/>
    </row>
    <row r="26" spans="2:4">
      <c r="B26" s="31"/>
      <c r="C26" s="31"/>
      <c r="D26" s="31"/>
    </row>
    <row r="27" spans="2:4">
      <c r="B27" s="31"/>
      <c r="C27" s="31"/>
      <c r="D27" s="31"/>
    </row>
    <row r="28" spans="2:4">
      <c r="B28" s="31"/>
      <c r="C28" s="31"/>
      <c r="D28" s="31"/>
    </row>
    <row r="29" spans="2:4">
      <c r="C29" s="31"/>
      <c r="D29" s="31"/>
    </row>
    <row r="31" spans="2:4">
      <c r="B31" s="83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3"/>
  <sheetViews>
    <sheetView showGridLines="0" zoomScaleNormal="100" workbookViewId="0"/>
  </sheetViews>
  <sheetFormatPr defaultRowHeight="15" customHeight="1"/>
  <cols>
    <col min="1" max="1" width="21.28515625" style="76" customWidth="1"/>
    <col min="2" max="2" width="10.140625" style="76" customWidth="1"/>
    <col min="3" max="3" width="9" style="16" customWidth="1"/>
    <col min="4" max="4" width="13.28515625" style="16" bestFit="1" customWidth="1"/>
    <col min="5" max="5" width="12.5703125" style="16" bestFit="1" customWidth="1"/>
    <col min="6" max="6" width="12.140625" style="16" bestFit="1" customWidth="1"/>
    <col min="7" max="7" width="12.140625" style="16" customWidth="1"/>
    <col min="8" max="249" width="9.140625" style="16"/>
    <col min="250" max="250" width="27.28515625" style="16" customWidth="1"/>
    <col min="251" max="251" width="21.28515625" style="16" customWidth="1"/>
    <col min="252" max="252" width="10.140625" style="16" customWidth="1"/>
    <col min="253" max="253" width="9" style="16" customWidth="1"/>
    <col min="254" max="254" width="16" style="16" customWidth="1"/>
    <col min="255" max="255" width="15.28515625" style="16" customWidth="1"/>
    <col min="256" max="256" width="11.28515625" style="16" customWidth="1"/>
    <col min="257" max="257" width="8" style="16" bestFit="1" customWidth="1"/>
    <col min="258" max="258" width="16.5703125" style="16" bestFit="1" customWidth="1"/>
    <col min="259" max="505" width="9.140625" style="16"/>
    <col min="506" max="506" width="27.28515625" style="16" customWidth="1"/>
    <col min="507" max="507" width="21.28515625" style="16" customWidth="1"/>
    <col min="508" max="508" width="10.140625" style="16" customWidth="1"/>
    <col min="509" max="509" width="9" style="16" customWidth="1"/>
    <col min="510" max="510" width="16" style="16" customWidth="1"/>
    <col min="511" max="511" width="15.28515625" style="16" customWidth="1"/>
    <col min="512" max="512" width="11.28515625" style="16" customWidth="1"/>
    <col min="513" max="513" width="8" style="16" bestFit="1" customWidth="1"/>
    <col min="514" max="514" width="16.5703125" style="16" bestFit="1" customWidth="1"/>
    <col min="515" max="761" width="9.140625" style="16"/>
    <col min="762" max="762" width="27.28515625" style="16" customWidth="1"/>
    <col min="763" max="763" width="21.28515625" style="16" customWidth="1"/>
    <col min="764" max="764" width="10.140625" style="16" customWidth="1"/>
    <col min="765" max="765" width="9" style="16" customWidth="1"/>
    <col min="766" max="766" width="16" style="16" customWidth="1"/>
    <col min="767" max="767" width="15.28515625" style="16" customWidth="1"/>
    <col min="768" max="768" width="11.28515625" style="16" customWidth="1"/>
    <col min="769" max="769" width="8" style="16" bestFit="1" customWidth="1"/>
    <col min="770" max="770" width="16.5703125" style="16" bestFit="1" customWidth="1"/>
    <col min="771" max="1017" width="9.140625" style="16"/>
    <col min="1018" max="1018" width="27.28515625" style="16" customWidth="1"/>
    <col min="1019" max="1019" width="21.28515625" style="16" customWidth="1"/>
    <col min="1020" max="1020" width="10.140625" style="16" customWidth="1"/>
    <col min="1021" max="1021" width="9" style="16" customWidth="1"/>
    <col min="1022" max="1022" width="16" style="16" customWidth="1"/>
    <col min="1023" max="1023" width="15.28515625" style="16" customWidth="1"/>
    <col min="1024" max="1024" width="11.28515625" style="16" customWidth="1"/>
    <col min="1025" max="1025" width="8" style="16" bestFit="1" customWidth="1"/>
    <col min="1026" max="1026" width="16.5703125" style="16" bestFit="1" customWidth="1"/>
    <col min="1027" max="1273" width="9.140625" style="16"/>
    <col min="1274" max="1274" width="27.28515625" style="16" customWidth="1"/>
    <col min="1275" max="1275" width="21.28515625" style="16" customWidth="1"/>
    <col min="1276" max="1276" width="10.140625" style="16" customWidth="1"/>
    <col min="1277" max="1277" width="9" style="16" customWidth="1"/>
    <col min="1278" max="1278" width="16" style="16" customWidth="1"/>
    <col min="1279" max="1279" width="15.28515625" style="16" customWidth="1"/>
    <col min="1280" max="1280" width="11.28515625" style="16" customWidth="1"/>
    <col min="1281" max="1281" width="8" style="16" bestFit="1" customWidth="1"/>
    <col min="1282" max="1282" width="16.5703125" style="16" bestFit="1" customWidth="1"/>
    <col min="1283" max="1529" width="9.140625" style="16"/>
    <col min="1530" max="1530" width="27.28515625" style="16" customWidth="1"/>
    <col min="1531" max="1531" width="21.28515625" style="16" customWidth="1"/>
    <col min="1532" max="1532" width="10.140625" style="16" customWidth="1"/>
    <col min="1533" max="1533" width="9" style="16" customWidth="1"/>
    <col min="1534" max="1534" width="16" style="16" customWidth="1"/>
    <col min="1535" max="1535" width="15.28515625" style="16" customWidth="1"/>
    <col min="1536" max="1536" width="11.28515625" style="16" customWidth="1"/>
    <col min="1537" max="1537" width="8" style="16" bestFit="1" customWidth="1"/>
    <col min="1538" max="1538" width="16.5703125" style="16" bestFit="1" customWidth="1"/>
    <col min="1539" max="1785" width="9.140625" style="16"/>
    <col min="1786" max="1786" width="27.28515625" style="16" customWidth="1"/>
    <col min="1787" max="1787" width="21.28515625" style="16" customWidth="1"/>
    <col min="1788" max="1788" width="10.140625" style="16" customWidth="1"/>
    <col min="1789" max="1789" width="9" style="16" customWidth="1"/>
    <col min="1790" max="1790" width="16" style="16" customWidth="1"/>
    <col min="1791" max="1791" width="15.28515625" style="16" customWidth="1"/>
    <col min="1792" max="1792" width="11.28515625" style="16" customWidth="1"/>
    <col min="1793" max="1793" width="8" style="16" bestFit="1" customWidth="1"/>
    <col min="1794" max="1794" width="16.5703125" style="16" bestFit="1" customWidth="1"/>
    <col min="1795" max="2041" width="9.140625" style="16"/>
    <col min="2042" max="2042" width="27.28515625" style="16" customWidth="1"/>
    <col min="2043" max="2043" width="21.28515625" style="16" customWidth="1"/>
    <col min="2044" max="2044" width="10.140625" style="16" customWidth="1"/>
    <col min="2045" max="2045" width="9" style="16" customWidth="1"/>
    <col min="2046" max="2046" width="16" style="16" customWidth="1"/>
    <col min="2047" max="2047" width="15.28515625" style="16" customWidth="1"/>
    <col min="2048" max="2048" width="11.28515625" style="16" customWidth="1"/>
    <col min="2049" max="2049" width="8" style="16" bestFit="1" customWidth="1"/>
    <col min="2050" max="2050" width="16.5703125" style="16" bestFit="1" customWidth="1"/>
    <col min="2051" max="2297" width="9.140625" style="16"/>
    <col min="2298" max="2298" width="27.28515625" style="16" customWidth="1"/>
    <col min="2299" max="2299" width="21.28515625" style="16" customWidth="1"/>
    <col min="2300" max="2300" width="10.140625" style="16" customWidth="1"/>
    <col min="2301" max="2301" width="9" style="16" customWidth="1"/>
    <col min="2302" max="2302" width="16" style="16" customWidth="1"/>
    <col min="2303" max="2303" width="15.28515625" style="16" customWidth="1"/>
    <col min="2304" max="2304" width="11.28515625" style="16" customWidth="1"/>
    <col min="2305" max="2305" width="8" style="16" bestFit="1" customWidth="1"/>
    <col min="2306" max="2306" width="16.5703125" style="16" bestFit="1" customWidth="1"/>
    <col min="2307" max="2553" width="9.140625" style="16"/>
    <col min="2554" max="2554" width="27.28515625" style="16" customWidth="1"/>
    <col min="2555" max="2555" width="21.28515625" style="16" customWidth="1"/>
    <col min="2556" max="2556" width="10.140625" style="16" customWidth="1"/>
    <col min="2557" max="2557" width="9" style="16" customWidth="1"/>
    <col min="2558" max="2558" width="16" style="16" customWidth="1"/>
    <col min="2559" max="2559" width="15.28515625" style="16" customWidth="1"/>
    <col min="2560" max="2560" width="11.28515625" style="16" customWidth="1"/>
    <col min="2561" max="2561" width="8" style="16" bestFit="1" customWidth="1"/>
    <col min="2562" max="2562" width="16.5703125" style="16" bestFit="1" customWidth="1"/>
    <col min="2563" max="2809" width="9.140625" style="16"/>
    <col min="2810" max="2810" width="27.28515625" style="16" customWidth="1"/>
    <col min="2811" max="2811" width="21.28515625" style="16" customWidth="1"/>
    <col min="2812" max="2812" width="10.140625" style="16" customWidth="1"/>
    <col min="2813" max="2813" width="9" style="16" customWidth="1"/>
    <col min="2814" max="2814" width="16" style="16" customWidth="1"/>
    <col min="2815" max="2815" width="15.28515625" style="16" customWidth="1"/>
    <col min="2816" max="2816" width="11.28515625" style="16" customWidth="1"/>
    <col min="2817" max="2817" width="8" style="16" bestFit="1" customWidth="1"/>
    <col min="2818" max="2818" width="16.5703125" style="16" bestFit="1" customWidth="1"/>
    <col min="2819" max="3065" width="9.140625" style="16"/>
    <col min="3066" max="3066" width="27.28515625" style="16" customWidth="1"/>
    <col min="3067" max="3067" width="21.28515625" style="16" customWidth="1"/>
    <col min="3068" max="3068" width="10.140625" style="16" customWidth="1"/>
    <col min="3069" max="3069" width="9" style="16" customWidth="1"/>
    <col min="3070" max="3070" width="16" style="16" customWidth="1"/>
    <col min="3071" max="3071" width="15.28515625" style="16" customWidth="1"/>
    <col min="3072" max="3072" width="11.28515625" style="16" customWidth="1"/>
    <col min="3073" max="3073" width="8" style="16" bestFit="1" customWidth="1"/>
    <col min="3074" max="3074" width="16.5703125" style="16" bestFit="1" customWidth="1"/>
    <col min="3075" max="3321" width="9.140625" style="16"/>
    <col min="3322" max="3322" width="27.28515625" style="16" customWidth="1"/>
    <col min="3323" max="3323" width="21.28515625" style="16" customWidth="1"/>
    <col min="3324" max="3324" width="10.140625" style="16" customWidth="1"/>
    <col min="3325" max="3325" width="9" style="16" customWidth="1"/>
    <col min="3326" max="3326" width="16" style="16" customWidth="1"/>
    <col min="3327" max="3327" width="15.28515625" style="16" customWidth="1"/>
    <col min="3328" max="3328" width="11.28515625" style="16" customWidth="1"/>
    <col min="3329" max="3329" width="8" style="16" bestFit="1" customWidth="1"/>
    <col min="3330" max="3330" width="16.5703125" style="16" bestFit="1" customWidth="1"/>
    <col min="3331" max="3577" width="9.140625" style="16"/>
    <col min="3578" max="3578" width="27.28515625" style="16" customWidth="1"/>
    <col min="3579" max="3579" width="21.28515625" style="16" customWidth="1"/>
    <col min="3580" max="3580" width="10.140625" style="16" customWidth="1"/>
    <col min="3581" max="3581" width="9" style="16" customWidth="1"/>
    <col min="3582" max="3582" width="16" style="16" customWidth="1"/>
    <col min="3583" max="3583" width="15.28515625" style="16" customWidth="1"/>
    <col min="3584" max="3584" width="11.28515625" style="16" customWidth="1"/>
    <col min="3585" max="3585" width="8" style="16" bestFit="1" customWidth="1"/>
    <col min="3586" max="3586" width="16.5703125" style="16" bestFit="1" customWidth="1"/>
    <col min="3587" max="3833" width="9.140625" style="16"/>
    <col min="3834" max="3834" width="27.28515625" style="16" customWidth="1"/>
    <col min="3835" max="3835" width="21.28515625" style="16" customWidth="1"/>
    <col min="3836" max="3836" width="10.140625" style="16" customWidth="1"/>
    <col min="3837" max="3837" width="9" style="16" customWidth="1"/>
    <col min="3838" max="3838" width="16" style="16" customWidth="1"/>
    <col min="3839" max="3839" width="15.28515625" style="16" customWidth="1"/>
    <col min="3840" max="3840" width="11.28515625" style="16" customWidth="1"/>
    <col min="3841" max="3841" width="8" style="16" bestFit="1" customWidth="1"/>
    <col min="3842" max="3842" width="16.5703125" style="16" bestFit="1" customWidth="1"/>
    <col min="3843" max="4089" width="9.140625" style="16"/>
    <col min="4090" max="4090" width="27.28515625" style="16" customWidth="1"/>
    <col min="4091" max="4091" width="21.28515625" style="16" customWidth="1"/>
    <col min="4092" max="4092" width="10.140625" style="16" customWidth="1"/>
    <col min="4093" max="4093" width="9" style="16" customWidth="1"/>
    <col min="4094" max="4094" width="16" style="16" customWidth="1"/>
    <col min="4095" max="4095" width="15.28515625" style="16" customWidth="1"/>
    <col min="4096" max="4096" width="11.28515625" style="16" customWidth="1"/>
    <col min="4097" max="4097" width="8" style="16" bestFit="1" customWidth="1"/>
    <col min="4098" max="4098" width="16.5703125" style="16" bestFit="1" customWidth="1"/>
    <col min="4099" max="4345" width="9.140625" style="16"/>
    <col min="4346" max="4346" width="27.28515625" style="16" customWidth="1"/>
    <col min="4347" max="4347" width="21.28515625" style="16" customWidth="1"/>
    <col min="4348" max="4348" width="10.140625" style="16" customWidth="1"/>
    <col min="4349" max="4349" width="9" style="16" customWidth="1"/>
    <col min="4350" max="4350" width="16" style="16" customWidth="1"/>
    <col min="4351" max="4351" width="15.28515625" style="16" customWidth="1"/>
    <col min="4352" max="4352" width="11.28515625" style="16" customWidth="1"/>
    <col min="4353" max="4353" width="8" style="16" bestFit="1" customWidth="1"/>
    <col min="4354" max="4354" width="16.5703125" style="16" bestFit="1" customWidth="1"/>
    <col min="4355" max="4601" width="9.140625" style="16"/>
    <col min="4602" max="4602" width="27.28515625" style="16" customWidth="1"/>
    <col min="4603" max="4603" width="21.28515625" style="16" customWidth="1"/>
    <col min="4604" max="4604" width="10.140625" style="16" customWidth="1"/>
    <col min="4605" max="4605" width="9" style="16" customWidth="1"/>
    <col min="4606" max="4606" width="16" style="16" customWidth="1"/>
    <col min="4607" max="4607" width="15.28515625" style="16" customWidth="1"/>
    <col min="4608" max="4608" width="11.28515625" style="16" customWidth="1"/>
    <col min="4609" max="4609" width="8" style="16" bestFit="1" customWidth="1"/>
    <col min="4610" max="4610" width="16.5703125" style="16" bestFit="1" customWidth="1"/>
    <col min="4611" max="4857" width="9.140625" style="16"/>
    <col min="4858" max="4858" width="27.28515625" style="16" customWidth="1"/>
    <col min="4859" max="4859" width="21.28515625" style="16" customWidth="1"/>
    <col min="4860" max="4860" width="10.140625" style="16" customWidth="1"/>
    <col min="4861" max="4861" width="9" style="16" customWidth="1"/>
    <col min="4862" max="4862" width="16" style="16" customWidth="1"/>
    <col min="4863" max="4863" width="15.28515625" style="16" customWidth="1"/>
    <col min="4864" max="4864" width="11.28515625" style="16" customWidth="1"/>
    <col min="4865" max="4865" width="8" style="16" bestFit="1" customWidth="1"/>
    <col min="4866" max="4866" width="16.5703125" style="16" bestFit="1" customWidth="1"/>
    <col min="4867" max="5113" width="9.140625" style="16"/>
    <col min="5114" max="5114" width="27.28515625" style="16" customWidth="1"/>
    <col min="5115" max="5115" width="21.28515625" style="16" customWidth="1"/>
    <col min="5116" max="5116" width="10.140625" style="16" customWidth="1"/>
    <col min="5117" max="5117" width="9" style="16" customWidth="1"/>
    <col min="5118" max="5118" width="16" style="16" customWidth="1"/>
    <col min="5119" max="5119" width="15.28515625" style="16" customWidth="1"/>
    <col min="5120" max="5120" width="11.28515625" style="16" customWidth="1"/>
    <col min="5121" max="5121" width="8" style="16" bestFit="1" customWidth="1"/>
    <col min="5122" max="5122" width="16.5703125" style="16" bestFit="1" customWidth="1"/>
    <col min="5123" max="5369" width="9.140625" style="16"/>
    <col min="5370" max="5370" width="27.28515625" style="16" customWidth="1"/>
    <col min="5371" max="5371" width="21.28515625" style="16" customWidth="1"/>
    <col min="5372" max="5372" width="10.140625" style="16" customWidth="1"/>
    <col min="5373" max="5373" width="9" style="16" customWidth="1"/>
    <col min="5374" max="5374" width="16" style="16" customWidth="1"/>
    <col min="5375" max="5375" width="15.28515625" style="16" customWidth="1"/>
    <col min="5376" max="5376" width="11.28515625" style="16" customWidth="1"/>
    <col min="5377" max="5377" width="8" style="16" bestFit="1" customWidth="1"/>
    <col min="5378" max="5378" width="16.5703125" style="16" bestFit="1" customWidth="1"/>
    <col min="5379" max="5625" width="9.140625" style="16"/>
    <col min="5626" max="5626" width="27.28515625" style="16" customWidth="1"/>
    <col min="5627" max="5627" width="21.28515625" style="16" customWidth="1"/>
    <col min="5628" max="5628" width="10.140625" style="16" customWidth="1"/>
    <col min="5629" max="5629" width="9" style="16" customWidth="1"/>
    <col min="5630" max="5630" width="16" style="16" customWidth="1"/>
    <col min="5631" max="5631" width="15.28515625" style="16" customWidth="1"/>
    <col min="5632" max="5632" width="11.28515625" style="16" customWidth="1"/>
    <col min="5633" max="5633" width="8" style="16" bestFit="1" customWidth="1"/>
    <col min="5634" max="5634" width="16.5703125" style="16" bestFit="1" customWidth="1"/>
    <col min="5635" max="5881" width="9.140625" style="16"/>
    <col min="5882" max="5882" width="27.28515625" style="16" customWidth="1"/>
    <col min="5883" max="5883" width="21.28515625" style="16" customWidth="1"/>
    <col min="5884" max="5884" width="10.140625" style="16" customWidth="1"/>
    <col min="5885" max="5885" width="9" style="16" customWidth="1"/>
    <col min="5886" max="5886" width="16" style="16" customWidth="1"/>
    <col min="5887" max="5887" width="15.28515625" style="16" customWidth="1"/>
    <col min="5888" max="5888" width="11.28515625" style="16" customWidth="1"/>
    <col min="5889" max="5889" width="8" style="16" bestFit="1" customWidth="1"/>
    <col min="5890" max="5890" width="16.5703125" style="16" bestFit="1" customWidth="1"/>
    <col min="5891" max="6137" width="9.140625" style="16"/>
    <col min="6138" max="6138" width="27.28515625" style="16" customWidth="1"/>
    <col min="6139" max="6139" width="21.28515625" style="16" customWidth="1"/>
    <col min="6140" max="6140" width="10.140625" style="16" customWidth="1"/>
    <col min="6141" max="6141" width="9" style="16" customWidth="1"/>
    <col min="6142" max="6142" width="16" style="16" customWidth="1"/>
    <col min="6143" max="6143" width="15.28515625" style="16" customWidth="1"/>
    <col min="6144" max="6144" width="11.28515625" style="16" customWidth="1"/>
    <col min="6145" max="6145" width="8" style="16" bestFit="1" customWidth="1"/>
    <col min="6146" max="6146" width="16.5703125" style="16" bestFit="1" customWidth="1"/>
    <col min="6147" max="6393" width="9.140625" style="16"/>
    <col min="6394" max="6394" width="27.28515625" style="16" customWidth="1"/>
    <col min="6395" max="6395" width="21.28515625" style="16" customWidth="1"/>
    <col min="6396" max="6396" width="10.140625" style="16" customWidth="1"/>
    <col min="6397" max="6397" width="9" style="16" customWidth="1"/>
    <col min="6398" max="6398" width="16" style="16" customWidth="1"/>
    <col min="6399" max="6399" width="15.28515625" style="16" customWidth="1"/>
    <col min="6400" max="6400" width="11.28515625" style="16" customWidth="1"/>
    <col min="6401" max="6401" width="8" style="16" bestFit="1" customWidth="1"/>
    <col min="6402" max="6402" width="16.5703125" style="16" bestFit="1" customWidth="1"/>
    <col min="6403" max="6649" width="9.140625" style="16"/>
    <col min="6650" max="6650" width="27.28515625" style="16" customWidth="1"/>
    <col min="6651" max="6651" width="21.28515625" style="16" customWidth="1"/>
    <col min="6652" max="6652" width="10.140625" style="16" customWidth="1"/>
    <col min="6653" max="6653" width="9" style="16" customWidth="1"/>
    <col min="6654" max="6654" width="16" style="16" customWidth="1"/>
    <col min="6655" max="6655" width="15.28515625" style="16" customWidth="1"/>
    <col min="6656" max="6656" width="11.28515625" style="16" customWidth="1"/>
    <col min="6657" max="6657" width="8" style="16" bestFit="1" customWidth="1"/>
    <col min="6658" max="6658" width="16.5703125" style="16" bestFit="1" customWidth="1"/>
    <col min="6659" max="6905" width="9.140625" style="16"/>
    <col min="6906" max="6906" width="27.28515625" style="16" customWidth="1"/>
    <col min="6907" max="6907" width="21.28515625" style="16" customWidth="1"/>
    <col min="6908" max="6908" width="10.140625" style="16" customWidth="1"/>
    <col min="6909" max="6909" width="9" style="16" customWidth="1"/>
    <col min="6910" max="6910" width="16" style="16" customWidth="1"/>
    <col min="6911" max="6911" width="15.28515625" style="16" customWidth="1"/>
    <col min="6912" max="6912" width="11.28515625" style="16" customWidth="1"/>
    <col min="6913" max="6913" width="8" style="16" bestFit="1" customWidth="1"/>
    <col min="6914" max="6914" width="16.5703125" style="16" bestFit="1" customWidth="1"/>
    <col min="6915" max="7161" width="9.140625" style="16"/>
    <col min="7162" max="7162" width="27.28515625" style="16" customWidth="1"/>
    <col min="7163" max="7163" width="21.28515625" style="16" customWidth="1"/>
    <col min="7164" max="7164" width="10.140625" style="16" customWidth="1"/>
    <col min="7165" max="7165" width="9" style="16" customWidth="1"/>
    <col min="7166" max="7166" width="16" style="16" customWidth="1"/>
    <col min="7167" max="7167" width="15.28515625" style="16" customWidth="1"/>
    <col min="7168" max="7168" width="11.28515625" style="16" customWidth="1"/>
    <col min="7169" max="7169" width="8" style="16" bestFit="1" customWidth="1"/>
    <col min="7170" max="7170" width="16.5703125" style="16" bestFit="1" customWidth="1"/>
    <col min="7171" max="7417" width="9.140625" style="16"/>
    <col min="7418" max="7418" width="27.28515625" style="16" customWidth="1"/>
    <col min="7419" max="7419" width="21.28515625" style="16" customWidth="1"/>
    <col min="7420" max="7420" width="10.140625" style="16" customWidth="1"/>
    <col min="7421" max="7421" width="9" style="16" customWidth="1"/>
    <col min="7422" max="7422" width="16" style="16" customWidth="1"/>
    <col min="7423" max="7423" width="15.28515625" style="16" customWidth="1"/>
    <col min="7424" max="7424" width="11.28515625" style="16" customWidth="1"/>
    <col min="7425" max="7425" width="8" style="16" bestFit="1" customWidth="1"/>
    <col min="7426" max="7426" width="16.5703125" style="16" bestFit="1" customWidth="1"/>
    <col min="7427" max="7673" width="9.140625" style="16"/>
    <col min="7674" max="7674" width="27.28515625" style="16" customWidth="1"/>
    <col min="7675" max="7675" width="21.28515625" style="16" customWidth="1"/>
    <col min="7676" max="7676" width="10.140625" style="16" customWidth="1"/>
    <col min="7677" max="7677" width="9" style="16" customWidth="1"/>
    <col min="7678" max="7678" width="16" style="16" customWidth="1"/>
    <col min="7679" max="7679" width="15.28515625" style="16" customWidth="1"/>
    <col min="7680" max="7680" width="11.28515625" style="16" customWidth="1"/>
    <col min="7681" max="7681" width="8" style="16" bestFit="1" customWidth="1"/>
    <col min="7682" max="7682" width="16.5703125" style="16" bestFit="1" customWidth="1"/>
    <col min="7683" max="7929" width="9.140625" style="16"/>
    <col min="7930" max="7930" width="27.28515625" style="16" customWidth="1"/>
    <col min="7931" max="7931" width="21.28515625" style="16" customWidth="1"/>
    <col min="7932" max="7932" width="10.140625" style="16" customWidth="1"/>
    <col min="7933" max="7933" width="9" style="16" customWidth="1"/>
    <col min="7934" max="7934" width="16" style="16" customWidth="1"/>
    <col min="7935" max="7935" width="15.28515625" style="16" customWidth="1"/>
    <col min="7936" max="7936" width="11.28515625" style="16" customWidth="1"/>
    <col min="7937" max="7937" width="8" style="16" bestFit="1" customWidth="1"/>
    <col min="7938" max="7938" width="16.5703125" style="16" bestFit="1" customWidth="1"/>
    <col min="7939" max="8185" width="9.140625" style="16"/>
    <col min="8186" max="8186" width="27.28515625" style="16" customWidth="1"/>
    <col min="8187" max="8187" width="21.28515625" style="16" customWidth="1"/>
    <col min="8188" max="8188" width="10.140625" style="16" customWidth="1"/>
    <col min="8189" max="8189" width="9" style="16" customWidth="1"/>
    <col min="8190" max="8190" width="16" style="16" customWidth="1"/>
    <col min="8191" max="8191" width="15.28515625" style="16" customWidth="1"/>
    <col min="8192" max="8192" width="11.28515625" style="16" customWidth="1"/>
    <col min="8193" max="8193" width="8" style="16" bestFit="1" customWidth="1"/>
    <col min="8194" max="8194" width="16.5703125" style="16" bestFit="1" customWidth="1"/>
    <col min="8195" max="8441" width="9.140625" style="16"/>
    <col min="8442" max="8442" width="27.28515625" style="16" customWidth="1"/>
    <col min="8443" max="8443" width="21.28515625" style="16" customWidth="1"/>
    <col min="8444" max="8444" width="10.140625" style="16" customWidth="1"/>
    <col min="8445" max="8445" width="9" style="16" customWidth="1"/>
    <col min="8446" max="8446" width="16" style="16" customWidth="1"/>
    <col min="8447" max="8447" width="15.28515625" style="16" customWidth="1"/>
    <col min="8448" max="8448" width="11.28515625" style="16" customWidth="1"/>
    <col min="8449" max="8449" width="8" style="16" bestFit="1" customWidth="1"/>
    <col min="8450" max="8450" width="16.5703125" style="16" bestFit="1" customWidth="1"/>
    <col min="8451" max="8697" width="9.140625" style="16"/>
    <col min="8698" max="8698" width="27.28515625" style="16" customWidth="1"/>
    <col min="8699" max="8699" width="21.28515625" style="16" customWidth="1"/>
    <col min="8700" max="8700" width="10.140625" style="16" customWidth="1"/>
    <col min="8701" max="8701" width="9" style="16" customWidth="1"/>
    <col min="8702" max="8702" width="16" style="16" customWidth="1"/>
    <col min="8703" max="8703" width="15.28515625" style="16" customWidth="1"/>
    <col min="8704" max="8704" width="11.28515625" style="16" customWidth="1"/>
    <col min="8705" max="8705" width="8" style="16" bestFit="1" customWidth="1"/>
    <col min="8706" max="8706" width="16.5703125" style="16" bestFit="1" customWidth="1"/>
    <col min="8707" max="8953" width="9.140625" style="16"/>
    <col min="8954" max="8954" width="27.28515625" style="16" customWidth="1"/>
    <col min="8955" max="8955" width="21.28515625" style="16" customWidth="1"/>
    <col min="8956" max="8956" width="10.140625" style="16" customWidth="1"/>
    <col min="8957" max="8957" width="9" style="16" customWidth="1"/>
    <col min="8958" max="8958" width="16" style="16" customWidth="1"/>
    <col min="8959" max="8959" width="15.28515625" style="16" customWidth="1"/>
    <col min="8960" max="8960" width="11.28515625" style="16" customWidth="1"/>
    <col min="8961" max="8961" width="8" style="16" bestFit="1" customWidth="1"/>
    <col min="8962" max="8962" width="16.5703125" style="16" bestFit="1" customWidth="1"/>
    <col min="8963" max="9209" width="9.140625" style="16"/>
    <col min="9210" max="9210" width="27.28515625" style="16" customWidth="1"/>
    <col min="9211" max="9211" width="21.28515625" style="16" customWidth="1"/>
    <col min="9212" max="9212" width="10.140625" style="16" customWidth="1"/>
    <col min="9213" max="9213" width="9" style="16" customWidth="1"/>
    <col min="9214" max="9214" width="16" style="16" customWidth="1"/>
    <col min="9215" max="9215" width="15.28515625" style="16" customWidth="1"/>
    <col min="9216" max="9216" width="11.28515625" style="16" customWidth="1"/>
    <col min="9217" max="9217" width="8" style="16" bestFit="1" customWidth="1"/>
    <col min="9218" max="9218" width="16.5703125" style="16" bestFit="1" customWidth="1"/>
    <col min="9219" max="9465" width="9.140625" style="16"/>
    <col min="9466" max="9466" width="27.28515625" style="16" customWidth="1"/>
    <col min="9467" max="9467" width="21.28515625" style="16" customWidth="1"/>
    <col min="9468" max="9468" width="10.140625" style="16" customWidth="1"/>
    <col min="9469" max="9469" width="9" style="16" customWidth="1"/>
    <col min="9470" max="9470" width="16" style="16" customWidth="1"/>
    <col min="9471" max="9471" width="15.28515625" style="16" customWidth="1"/>
    <col min="9472" max="9472" width="11.28515625" style="16" customWidth="1"/>
    <col min="9473" max="9473" width="8" style="16" bestFit="1" customWidth="1"/>
    <col min="9474" max="9474" width="16.5703125" style="16" bestFit="1" customWidth="1"/>
    <col min="9475" max="9721" width="9.140625" style="16"/>
    <col min="9722" max="9722" width="27.28515625" style="16" customWidth="1"/>
    <col min="9723" max="9723" width="21.28515625" style="16" customWidth="1"/>
    <col min="9724" max="9724" width="10.140625" style="16" customWidth="1"/>
    <col min="9725" max="9725" width="9" style="16" customWidth="1"/>
    <col min="9726" max="9726" width="16" style="16" customWidth="1"/>
    <col min="9727" max="9727" width="15.28515625" style="16" customWidth="1"/>
    <col min="9728" max="9728" width="11.28515625" style="16" customWidth="1"/>
    <col min="9729" max="9729" width="8" style="16" bestFit="1" customWidth="1"/>
    <col min="9730" max="9730" width="16.5703125" style="16" bestFit="1" customWidth="1"/>
    <col min="9731" max="9977" width="9.140625" style="16"/>
    <col min="9978" max="9978" width="27.28515625" style="16" customWidth="1"/>
    <col min="9979" max="9979" width="21.28515625" style="16" customWidth="1"/>
    <col min="9980" max="9980" width="10.140625" style="16" customWidth="1"/>
    <col min="9981" max="9981" width="9" style="16" customWidth="1"/>
    <col min="9982" max="9982" width="16" style="16" customWidth="1"/>
    <col min="9983" max="9983" width="15.28515625" style="16" customWidth="1"/>
    <col min="9984" max="9984" width="11.28515625" style="16" customWidth="1"/>
    <col min="9985" max="9985" width="8" style="16" bestFit="1" customWidth="1"/>
    <col min="9986" max="9986" width="16.5703125" style="16" bestFit="1" customWidth="1"/>
    <col min="9987" max="10233" width="9.140625" style="16"/>
    <col min="10234" max="10234" width="27.28515625" style="16" customWidth="1"/>
    <col min="10235" max="10235" width="21.28515625" style="16" customWidth="1"/>
    <col min="10236" max="10236" width="10.140625" style="16" customWidth="1"/>
    <col min="10237" max="10237" width="9" style="16" customWidth="1"/>
    <col min="10238" max="10238" width="16" style="16" customWidth="1"/>
    <col min="10239" max="10239" width="15.28515625" style="16" customWidth="1"/>
    <col min="10240" max="10240" width="11.28515625" style="16" customWidth="1"/>
    <col min="10241" max="10241" width="8" style="16" bestFit="1" customWidth="1"/>
    <col min="10242" max="10242" width="16.5703125" style="16" bestFit="1" customWidth="1"/>
    <col min="10243" max="10489" width="9.140625" style="16"/>
    <col min="10490" max="10490" width="27.28515625" style="16" customWidth="1"/>
    <col min="10491" max="10491" width="21.28515625" style="16" customWidth="1"/>
    <col min="10492" max="10492" width="10.140625" style="16" customWidth="1"/>
    <col min="10493" max="10493" width="9" style="16" customWidth="1"/>
    <col min="10494" max="10494" width="16" style="16" customWidth="1"/>
    <col min="10495" max="10495" width="15.28515625" style="16" customWidth="1"/>
    <col min="10496" max="10496" width="11.28515625" style="16" customWidth="1"/>
    <col min="10497" max="10497" width="8" style="16" bestFit="1" customWidth="1"/>
    <col min="10498" max="10498" width="16.5703125" style="16" bestFit="1" customWidth="1"/>
    <col min="10499" max="10745" width="9.140625" style="16"/>
    <col min="10746" max="10746" width="27.28515625" style="16" customWidth="1"/>
    <col min="10747" max="10747" width="21.28515625" style="16" customWidth="1"/>
    <col min="10748" max="10748" width="10.140625" style="16" customWidth="1"/>
    <col min="10749" max="10749" width="9" style="16" customWidth="1"/>
    <col min="10750" max="10750" width="16" style="16" customWidth="1"/>
    <col min="10751" max="10751" width="15.28515625" style="16" customWidth="1"/>
    <col min="10752" max="10752" width="11.28515625" style="16" customWidth="1"/>
    <col min="10753" max="10753" width="8" style="16" bestFit="1" customWidth="1"/>
    <col min="10754" max="10754" width="16.5703125" style="16" bestFit="1" customWidth="1"/>
    <col min="10755" max="11001" width="9.140625" style="16"/>
    <col min="11002" max="11002" width="27.28515625" style="16" customWidth="1"/>
    <col min="11003" max="11003" width="21.28515625" style="16" customWidth="1"/>
    <col min="11004" max="11004" width="10.140625" style="16" customWidth="1"/>
    <col min="11005" max="11005" width="9" style="16" customWidth="1"/>
    <col min="11006" max="11006" width="16" style="16" customWidth="1"/>
    <col min="11007" max="11007" width="15.28515625" style="16" customWidth="1"/>
    <col min="11008" max="11008" width="11.28515625" style="16" customWidth="1"/>
    <col min="11009" max="11009" width="8" style="16" bestFit="1" customWidth="1"/>
    <col min="11010" max="11010" width="16.5703125" style="16" bestFit="1" customWidth="1"/>
    <col min="11011" max="11257" width="9.140625" style="16"/>
    <col min="11258" max="11258" width="27.28515625" style="16" customWidth="1"/>
    <col min="11259" max="11259" width="21.28515625" style="16" customWidth="1"/>
    <col min="11260" max="11260" width="10.140625" style="16" customWidth="1"/>
    <col min="11261" max="11261" width="9" style="16" customWidth="1"/>
    <col min="11262" max="11262" width="16" style="16" customWidth="1"/>
    <col min="11263" max="11263" width="15.28515625" style="16" customWidth="1"/>
    <col min="11264" max="11264" width="11.28515625" style="16" customWidth="1"/>
    <col min="11265" max="11265" width="8" style="16" bestFit="1" customWidth="1"/>
    <col min="11266" max="11266" width="16.5703125" style="16" bestFit="1" customWidth="1"/>
    <col min="11267" max="11513" width="9.140625" style="16"/>
    <col min="11514" max="11514" width="27.28515625" style="16" customWidth="1"/>
    <col min="11515" max="11515" width="21.28515625" style="16" customWidth="1"/>
    <col min="11516" max="11516" width="10.140625" style="16" customWidth="1"/>
    <col min="11517" max="11517" width="9" style="16" customWidth="1"/>
    <col min="11518" max="11518" width="16" style="16" customWidth="1"/>
    <col min="11519" max="11519" width="15.28515625" style="16" customWidth="1"/>
    <col min="11520" max="11520" width="11.28515625" style="16" customWidth="1"/>
    <col min="11521" max="11521" width="8" style="16" bestFit="1" customWidth="1"/>
    <col min="11522" max="11522" width="16.5703125" style="16" bestFit="1" customWidth="1"/>
    <col min="11523" max="11769" width="9.140625" style="16"/>
    <col min="11770" max="11770" width="27.28515625" style="16" customWidth="1"/>
    <col min="11771" max="11771" width="21.28515625" style="16" customWidth="1"/>
    <col min="11772" max="11772" width="10.140625" style="16" customWidth="1"/>
    <col min="11773" max="11773" width="9" style="16" customWidth="1"/>
    <col min="11774" max="11774" width="16" style="16" customWidth="1"/>
    <col min="11775" max="11775" width="15.28515625" style="16" customWidth="1"/>
    <col min="11776" max="11776" width="11.28515625" style="16" customWidth="1"/>
    <col min="11777" max="11777" width="8" style="16" bestFit="1" customWidth="1"/>
    <col min="11778" max="11778" width="16.5703125" style="16" bestFit="1" customWidth="1"/>
    <col min="11779" max="12025" width="9.140625" style="16"/>
    <col min="12026" max="12026" width="27.28515625" style="16" customWidth="1"/>
    <col min="12027" max="12027" width="21.28515625" style="16" customWidth="1"/>
    <col min="12028" max="12028" width="10.140625" style="16" customWidth="1"/>
    <col min="12029" max="12029" width="9" style="16" customWidth="1"/>
    <col min="12030" max="12030" width="16" style="16" customWidth="1"/>
    <col min="12031" max="12031" width="15.28515625" style="16" customWidth="1"/>
    <col min="12032" max="12032" width="11.28515625" style="16" customWidth="1"/>
    <col min="12033" max="12033" width="8" style="16" bestFit="1" customWidth="1"/>
    <col min="12034" max="12034" width="16.5703125" style="16" bestFit="1" customWidth="1"/>
    <col min="12035" max="12281" width="9.140625" style="16"/>
    <col min="12282" max="12282" width="27.28515625" style="16" customWidth="1"/>
    <col min="12283" max="12283" width="21.28515625" style="16" customWidth="1"/>
    <col min="12284" max="12284" width="10.140625" style="16" customWidth="1"/>
    <col min="12285" max="12285" width="9" style="16" customWidth="1"/>
    <col min="12286" max="12286" width="16" style="16" customWidth="1"/>
    <col min="12287" max="12287" width="15.28515625" style="16" customWidth="1"/>
    <col min="12288" max="12288" width="11.28515625" style="16" customWidth="1"/>
    <col min="12289" max="12289" width="8" style="16" bestFit="1" customWidth="1"/>
    <col min="12290" max="12290" width="16.5703125" style="16" bestFit="1" customWidth="1"/>
    <col min="12291" max="12537" width="9.140625" style="16"/>
    <col min="12538" max="12538" width="27.28515625" style="16" customWidth="1"/>
    <col min="12539" max="12539" width="21.28515625" style="16" customWidth="1"/>
    <col min="12540" max="12540" width="10.140625" style="16" customWidth="1"/>
    <col min="12541" max="12541" width="9" style="16" customWidth="1"/>
    <col min="12542" max="12542" width="16" style="16" customWidth="1"/>
    <col min="12543" max="12543" width="15.28515625" style="16" customWidth="1"/>
    <col min="12544" max="12544" width="11.28515625" style="16" customWidth="1"/>
    <col min="12545" max="12545" width="8" style="16" bestFit="1" customWidth="1"/>
    <col min="12546" max="12546" width="16.5703125" style="16" bestFit="1" customWidth="1"/>
    <col min="12547" max="12793" width="9.140625" style="16"/>
    <col min="12794" max="12794" width="27.28515625" style="16" customWidth="1"/>
    <col min="12795" max="12795" width="21.28515625" style="16" customWidth="1"/>
    <col min="12796" max="12796" width="10.140625" style="16" customWidth="1"/>
    <col min="12797" max="12797" width="9" style="16" customWidth="1"/>
    <col min="12798" max="12798" width="16" style="16" customWidth="1"/>
    <col min="12799" max="12799" width="15.28515625" style="16" customWidth="1"/>
    <col min="12800" max="12800" width="11.28515625" style="16" customWidth="1"/>
    <col min="12801" max="12801" width="8" style="16" bestFit="1" customWidth="1"/>
    <col min="12802" max="12802" width="16.5703125" style="16" bestFit="1" customWidth="1"/>
    <col min="12803" max="13049" width="9.140625" style="16"/>
    <col min="13050" max="13050" width="27.28515625" style="16" customWidth="1"/>
    <col min="13051" max="13051" width="21.28515625" style="16" customWidth="1"/>
    <col min="13052" max="13052" width="10.140625" style="16" customWidth="1"/>
    <col min="13053" max="13053" width="9" style="16" customWidth="1"/>
    <col min="13054" max="13054" width="16" style="16" customWidth="1"/>
    <col min="13055" max="13055" width="15.28515625" style="16" customWidth="1"/>
    <col min="13056" max="13056" width="11.28515625" style="16" customWidth="1"/>
    <col min="13057" max="13057" width="8" style="16" bestFit="1" customWidth="1"/>
    <col min="13058" max="13058" width="16.5703125" style="16" bestFit="1" customWidth="1"/>
    <col min="13059" max="13305" width="9.140625" style="16"/>
    <col min="13306" max="13306" width="27.28515625" style="16" customWidth="1"/>
    <col min="13307" max="13307" width="21.28515625" style="16" customWidth="1"/>
    <col min="13308" max="13308" width="10.140625" style="16" customWidth="1"/>
    <col min="13309" max="13309" width="9" style="16" customWidth="1"/>
    <col min="13310" max="13310" width="16" style="16" customWidth="1"/>
    <col min="13311" max="13311" width="15.28515625" style="16" customWidth="1"/>
    <col min="13312" max="13312" width="11.28515625" style="16" customWidth="1"/>
    <col min="13313" max="13313" width="8" style="16" bestFit="1" customWidth="1"/>
    <col min="13314" max="13314" width="16.5703125" style="16" bestFit="1" customWidth="1"/>
    <col min="13315" max="13561" width="9.140625" style="16"/>
    <col min="13562" max="13562" width="27.28515625" style="16" customWidth="1"/>
    <col min="13563" max="13563" width="21.28515625" style="16" customWidth="1"/>
    <col min="13564" max="13564" width="10.140625" style="16" customWidth="1"/>
    <col min="13565" max="13565" width="9" style="16" customWidth="1"/>
    <col min="13566" max="13566" width="16" style="16" customWidth="1"/>
    <col min="13567" max="13567" width="15.28515625" style="16" customWidth="1"/>
    <col min="13568" max="13568" width="11.28515625" style="16" customWidth="1"/>
    <col min="13569" max="13569" width="8" style="16" bestFit="1" customWidth="1"/>
    <col min="13570" max="13570" width="16.5703125" style="16" bestFit="1" customWidth="1"/>
    <col min="13571" max="13817" width="9.140625" style="16"/>
    <col min="13818" max="13818" width="27.28515625" style="16" customWidth="1"/>
    <col min="13819" max="13819" width="21.28515625" style="16" customWidth="1"/>
    <col min="13820" max="13820" width="10.140625" style="16" customWidth="1"/>
    <col min="13821" max="13821" width="9" style="16" customWidth="1"/>
    <col min="13822" max="13822" width="16" style="16" customWidth="1"/>
    <col min="13823" max="13823" width="15.28515625" style="16" customWidth="1"/>
    <col min="13824" max="13824" width="11.28515625" style="16" customWidth="1"/>
    <col min="13825" max="13825" width="8" style="16" bestFit="1" customWidth="1"/>
    <col min="13826" max="13826" width="16.5703125" style="16" bestFit="1" customWidth="1"/>
    <col min="13827" max="14073" width="9.140625" style="16"/>
    <col min="14074" max="14074" width="27.28515625" style="16" customWidth="1"/>
    <col min="14075" max="14075" width="21.28515625" style="16" customWidth="1"/>
    <col min="14076" max="14076" width="10.140625" style="16" customWidth="1"/>
    <col min="14077" max="14077" width="9" style="16" customWidth="1"/>
    <col min="14078" max="14078" width="16" style="16" customWidth="1"/>
    <col min="14079" max="14079" width="15.28515625" style="16" customWidth="1"/>
    <col min="14080" max="14080" width="11.28515625" style="16" customWidth="1"/>
    <col min="14081" max="14081" width="8" style="16" bestFit="1" customWidth="1"/>
    <col min="14082" max="14082" width="16.5703125" style="16" bestFit="1" customWidth="1"/>
    <col min="14083" max="14329" width="9.140625" style="16"/>
    <col min="14330" max="14330" width="27.28515625" style="16" customWidth="1"/>
    <col min="14331" max="14331" width="21.28515625" style="16" customWidth="1"/>
    <col min="14332" max="14332" width="10.140625" style="16" customWidth="1"/>
    <col min="14333" max="14333" width="9" style="16" customWidth="1"/>
    <col min="14334" max="14334" width="16" style="16" customWidth="1"/>
    <col min="14335" max="14335" width="15.28515625" style="16" customWidth="1"/>
    <col min="14336" max="14336" width="11.28515625" style="16" customWidth="1"/>
    <col min="14337" max="14337" width="8" style="16" bestFit="1" customWidth="1"/>
    <col min="14338" max="14338" width="16.5703125" style="16" bestFit="1" customWidth="1"/>
    <col min="14339" max="14585" width="9.140625" style="16"/>
    <col min="14586" max="14586" width="27.28515625" style="16" customWidth="1"/>
    <col min="14587" max="14587" width="21.28515625" style="16" customWidth="1"/>
    <col min="14588" max="14588" width="10.140625" style="16" customWidth="1"/>
    <col min="14589" max="14589" width="9" style="16" customWidth="1"/>
    <col min="14590" max="14590" width="16" style="16" customWidth="1"/>
    <col min="14591" max="14591" width="15.28515625" style="16" customWidth="1"/>
    <col min="14592" max="14592" width="11.28515625" style="16" customWidth="1"/>
    <col min="14593" max="14593" width="8" style="16" bestFit="1" customWidth="1"/>
    <col min="14594" max="14594" width="16.5703125" style="16" bestFit="1" customWidth="1"/>
    <col min="14595" max="14841" width="9.140625" style="16"/>
    <col min="14842" max="14842" width="27.28515625" style="16" customWidth="1"/>
    <col min="14843" max="14843" width="21.28515625" style="16" customWidth="1"/>
    <col min="14844" max="14844" width="10.140625" style="16" customWidth="1"/>
    <col min="14845" max="14845" width="9" style="16" customWidth="1"/>
    <col min="14846" max="14846" width="16" style="16" customWidth="1"/>
    <col min="14847" max="14847" width="15.28515625" style="16" customWidth="1"/>
    <col min="14848" max="14848" width="11.28515625" style="16" customWidth="1"/>
    <col min="14849" max="14849" width="8" style="16" bestFit="1" customWidth="1"/>
    <col min="14850" max="14850" width="16.5703125" style="16" bestFit="1" customWidth="1"/>
    <col min="14851" max="15097" width="9.140625" style="16"/>
    <col min="15098" max="15098" width="27.28515625" style="16" customWidth="1"/>
    <col min="15099" max="15099" width="21.28515625" style="16" customWidth="1"/>
    <col min="15100" max="15100" width="10.140625" style="16" customWidth="1"/>
    <col min="15101" max="15101" width="9" style="16" customWidth="1"/>
    <col min="15102" max="15102" width="16" style="16" customWidth="1"/>
    <col min="15103" max="15103" width="15.28515625" style="16" customWidth="1"/>
    <col min="15104" max="15104" width="11.28515625" style="16" customWidth="1"/>
    <col min="15105" max="15105" width="8" style="16" bestFit="1" customWidth="1"/>
    <col min="15106" max="15106" width="16.5703125" style="16" bestFit="1" customWidth="1"/>
    <col min="15107" max="15353" width="9.140625" style="16"/>
    <col min="15354" max="15354" width="27.28515625" style="16" customWidth="1"/>
    <col min="15355" max="15355" width="21.28515625" style="16" customWidth="1"/>
    <col min="15356" max="15356" width="10.140625" style="16" customWidth="1"/>
    <col min="15357" max="15357" width="9" style="16" customWidth="1"/>
    <col min="15358" max="15358" width="16" style="16" customWidth="1"/>
    <col min="15359" max="15359" width="15.28515625" style="16" customWidth="1"/>
    <col min="15360" max="15360" width="11.28515625" style="16" customWidth="1"/>
    <col min="15361" max="15361" width="8" style="16" bestFit="1" customWidth="1"/>
    <col min="15362" max="15362" width="16.5703125" style="16" bestFit="1" customWidth="1"/>
    <col min="15363" max="15609" width="9.140625" style="16"/>
    <col min="15610" max="15610" width="27.28515625" style="16" customWidth="1"/>
    <col min="15611" max="15611" width="21.28515625" style="16" customWidth="1"/>
    <col min="15612" max="15612" width="10.140625" style="16" customWidth="1"/>
    <col min="15613" max="15613" width="9" style="16" customWidth="1"/>
    <col min="15614" max="15614" width="16" style="16" customWidth="1"/>
    <col min="15615" max="15615" width="15.28515625" style="16" customWidth="1"/>
    <col min="15616" max="15616" width="11.28515625" style="16" customWidth="1"/>
    <col min="15617" max="15617" width="8" style="16" bestFit="1" customWidth="1"/>
    <col min="15618" max="15618" width="16.5703125" style="16" bestFit="1" customWidth="1"/>
    <col min="15619" max="15865" width="9.140625" style="16"/>
    <col min="15866" max="15866" width="27.28515625" style="16" customWidth="1"/>
    <col min="15867" max="15867" width="21.28515625" style="16" customWidth="1"/>
    <col min="15868" max="15868" width="10.140625" style="16" customWidth="1"/>
    <col min="15869" max="15869" width="9" style="16" customWidth="1"/>
    <col min="15870" max="15870" width="16" style="16" customWidth="1"/>
    <col min="15871" max="15871" width="15.28515625" style="16" customWidth="1"/>
    <col min="15872" max="15872" width="11.28515625" style="16" customWidth="1"/>
    <col min="15873" max="15873" width="8" style="16" bestFit="1" customWidth="1"/>
    <col min="15874" max="15874" width="16.5703125" style="16" bestFit="1" customWidth="1"/>
    <col min="15875" max="16121" width="9.140625" style="16"/>
    <col min="16122" max="16122" width="27.28515625" style="16" customWidth="1"/>
    <col min="16123" max="16123" width="21.28515625" style="16" customWidth="1"/>
    <col min="16124" max="16124" width="10.140625" style="16" customWidth="1"/>
    <col min="16125" max="16125" width="9" style="16" customWidth="1"/>
    <col min="16126" max="16126" width="16" style="16" customWidth="1"/>
    <col min="16127" max="16127" width="15.28515625" style="16" customWidth="1"/>
    <col min="16128" max="16128" width="11.28515625" style="16" customWidth="1"/>
    <col min="16129" max="16129" width="8" style="16" bestFit="1" customWidth="1"/>
    <col min="16130" max="16130" width="16.5703125" style="16" bestFit="1" customWidth="1"/>
    <col min="16131" max="16384" width="9.140625" style="16"/>
  </cols>
  <sheetData>
    <row r="1" spans="1:12" ht="15" customHeight="1">
      <c r="A1" s="55" t="s">
        <v>185</v>
      </c>
      <c r="B1" s="55"/>
    </row>
    <row r="2" spans="1:12" ht="15" customHeight="1">
      <c r="A2" s="55" t="s">
        <v>186</v>
      </c>
      <c r="B2" s="55"/>
    </row>
    <row r="3" spans="1:12" ht="15" customHeight="1">
      <c r="A3" s="55"/>
      <c r="B3" s="55"/>
    </row>
    <row r="4" spans="1:12" ht="15" customHeight="1">
      <c r="A4" s="95"/>
      <c r="B4" s="96"/>
      <c r="C4" s="51"/>
      <c r="D4" s="51"/>
      <c r="E4" s="51"/>
      <c r="F4" s="51"/>
      <c r="G4" s="51"/>
    </row>
    <row r="5" spans="1:12" ht="15" customHeight="1">
      <c r="A5" s="51"/>
      <c r="B5" s="51"/>
      <c r="C5" s="51"/>
      <c r="D5" s="51" t="s">
        <v>187</v>
      </c>
      <c r="E5" s="51" t="s">
        <v>187</v>
      </c>
      <c r="F5" s="51"/>
      <c r="G5" s="51"/>
    </row>
    <row r="6" spans="1:12" ht="15" customHeight="1">
      <c r="B6" s="74" t="s">
        <v>188</v>
      </c>
      <c r="C6" s="50" t="s">
        <v>189</v>
      </c>
      <c r="D6" s="50" t="s">
        <v>190</v>
      </c>
      <c r="E6" s="50" t="s">
        <v>191</v>
      </c>
      <c r="F6" s="50" t="s">
        <v>192</v>
      </c>
      <c r="G6" s="50"/>
    </row>
    <row r="7" spans="1:12" ht="15" customHeight="1">
      <c r="A7" s="76" t="s">
        <v>105</v>
      </c>
      <c r="B7" s="52">
        <v>15.004503554933788</v>
      </c>
      <c r="C7" s="52">
        <v>2.9253943006075009</v>
      </c>
      <c r="D7" s="52">
        <v>16.474387229068054</v>
      </c>
      <c r="E7" s="52">
        <v>1.7832161131446311</v>
      </c>
      <c r="F7" s="52">
        <v>63.812498802246033</v>
      </c>
      <c r="G7" s="52"/>
    </row>
    <row r="8" spans="1:12" ht="15" customHeight="1">
      <c r="A8" s="97" t="s">
        <v>193</v>
      </c>
      <c r="B8" s="68">
        <v>3.47</v>
      </c>
      <c r="C8" s="68">
        <v>1.29</v>
      </c>
      <c r="D8" s="68">
        <v>12.02</v>
      </c>
      <c r="E8" s="68">
        <v>1.58</v>
      </c>
      <c r="F8" s="68">
        <v>81.31</v>
      </c>
      <c r="G8" s="52"/>
    </row>
    <row r="9" spans="1:12" ht="15" customHeight="1">
      <c r="A9" s="97" t="s">
        <v>194</v>
      </c>
      <c r="B9" s="68">
        <v>19</v>
      </c>
      <c r="C9" s="68">
        <v>3.87</v>
      </c>
      <c r="D9" s="68">
        <v>19.93</v>
      </c>
      <c r="E9" s="68">
        <v>2.04</v>
      </c>
      <c r="F9" s="68">
        <v>54.73</v>
      </c>
      <c r="G9" s="52"/>
    </row>
    <row r="10" spans="1:12" ht="15" customHeight="1">
      <c r="A10" s="98" t="s">
        <v>195</v>
      </c>
      <c r="B10" s="68">
        <v>31.29</v>
      </c>
      <c r="C10" s="68">
        <v>4.72</v>
      </c>
      <c r="D10" s="68">
        <v>20.07</v>
      </c>
      <c r="E10" s="68">
        <v>1.79</v>
      </c>
      <c r="F10" s="68">
        <v>41.76</v>
      </c>
      <c r="G10" s="52"/>
    </row>
    <row r="11" spans="1:12" ht="15" customHeight="1">
      <c r="A11" s="76" t="s">
        <v>196</v>
      </c>
      <c r="B11" s="68">
        <v>24.397029926791522</v>
      </c>
      <c r="C11" s="68">
        <v>4.251656320100162</v>
      </c>
      <c r="D11" s="68">
        <v>20.070600100857288</v>
      </c>
      <c r="E11" s="68">
        <v>1.9423722329455544</v>
      </c>
      <c r="F11" s="68">
        <v>49.338341419305479</v>
      </c>
      <c r="G11" s="52"/>
    </row>
    <row r="12" spans="1:12" ht="15" customHeight="1">
      <c r="B12" s="68"/>
      <c r="C12" s="68"/>
      <c r="D12" s="68"/>
      <c r="E12" s="68"/>
      <c r="F12" s="68"/>
      <c r="G12" s="68"/>
    </row>
    <row r="13" spans="1:12" ht="15" customHeight="1">
      <c r="B13" s="68"/>
      <c r="C13" s="68"/>
      <c r="D13" s="68"/>
      <c r="E13" s="68"/>
      <c r="F13" s="68"/>
      <c r="G13" s="68"/>
    </row>
    <row r="14" spans="1:12" ht="15" customHeight="1">
      <c r="A14" s="99"/>
      <c r="B14" s="74"/>
      <c r="C14" s="50"/>
      <c r="D14" s="54"/>
      <c r="E14" s="54"/>
      <c r="F14" s="50"/>
      <c r="G14" s="50"/>
      <c r="I14" s="100"/>
    </row>
    <row r="15" spans="1:12" ht="15" customHeight="1">
      <c r="A15" s="100"/>
      <c r="B15" s="50"/>
      <c r="C15" s="50"/>
      <c r="D15" s="54"/>
      <c r="E15" s="54"/>
      <c r="F15" s="50"/>
      <c r="G15" s="50"/>
      <c r="I15" s="101"/>
      <c r="J15" s="31"/>
      <c r="K15" s="31"/>
      <c r="L15" s="31"/>
    </row>
    <row r="16" spans="1:12" ht="15" customHeight="1">
      <c r="A16" s="100"/>
      <c r="B16" s="50"/>
      <c r="C16" s="50"/>
      <c r="D16" s="54"/>
      <c r="E16" s="54"/>
      <c r="F16" s="50"/>
      <c r="G16" s="50"/>
      <c r="I16" s="102"/>
      <c r="J16" s="31"/>
      <c r="K16" s="31"/>
      <c r="L16" s="31"/>
    </row>
    <row r="17" spans="1:12" ht="15" customHeight="1">
      <c r="A17" s="100"/>
      <c r="B17" s="50"/>
      <c r="C17" s="50"/>
      <c r="D17" s="54"/>
      <c r="E17" s="54"/>
      <c r="F17" s="50"/>
      <c r="G17" s="50"/>
      <c r="I17" s="102"/>
      <c r="J17" s="31"/>
      <c r="K17" s="31"/>
      <c r="L17" s="31"/>
    </row>
    <row r="18" spans="1:12" ht="15" customHeight="1">
      <c r="A18" s="100"/>
      <c r="B18" s="50"/>
      <c r="C18" s="50"/>
      <c r="D18" s="54"/>
      <c r="E18" s="54"/>
      <c r="F18" s="50"/>
      <c r="G18" s="50"/>
      <c r="I18" s="103"/>
      <c r="J18" s="31"/>
      <c r="K18" s="31"/>
      <c r="L18" s="31"/>
    </row>
    <row r="19" spans="1:12" ht="15" customHeight="1">
      <c r="A19" s="100" t="s">
        <v>565</v>
      </c>
      <c r="B19" s="50"/>
      <c r="C19" s="50"/>
      <c r="D19" s="54"/>
      <c r="E19" s="54"/>
      <c r="F19" s="50"/>
      <c r="G19" s="50"/>
      <c r="I19" s="103"/>
      <c r="J19" s="31"/>
      <c r="K19" s="31"/>
      <c r="L19" s="31"/>
    </row>
    <row r="20" spans="1:12" ht="15" customHeight="1">
      <c r="A20" s="51"/>
      <c r="B20" s="51"/>
      <c r="C20" s="51"/>
      <c r="D20" s="51" t="s">
        <v>187</v>
      </c>
      <c r="E20" s="51" t="s">
        <v>187</v>
      </c>
      <c r="F20" s="51"/>
      <c r="G20" s="51"/>
    </row>
    <row r="21" spans="1:12" ht="15" customHeight="1">
      <c r="B21" s="74" t="s">
        <v>188</v>
      </c>
      <c r="C21" s="50" t="s">
        <v>189</v>
      </c>
      <c r="D21" s="50" t="s">
        <v>190</v>
      </c>
      <c r="E21" s="50" t="s">
        <v>191</v>
      </c>
      <c r="F21" s="50" t="s">
        <v>192</v>
      </c>
      <c r="G21" s="50"/>
    </row>
    <row r="22" spans="1:12" ht="15" customHeight="1">
      <c r="A22" s="76" t="s">
        <v>72</v>
      </c>
      <c r="B22" s="50">
        <f>SUM(B23:B25)</f>
        <v>15659</v>
      </c>
      <c r="C22" s="50">
        <f t="shared" ref="C22:F22" si="0">SUM(C23:C25)</f>
        <v>3053</v>
      </c>
      <c r="D22" s="50">
        <f t="shared" si="0"/>
        <v>17193</v>
      </c>
      <c r="E22" s="50">
        <f t="shared" si="0"/>
        <v>1861</v>
      </c>
      <c r="F22" s="50">
        <f t="shared" si="0"/>
        <v>66596</v>
      </c>
      <c r="G22" s="50"/>
    </row>
    <row r="23" spans="1:12" ht="15" customHeight="1">
      <c r="A23" s="97" t="s">
        <v>197</v>
      </c>
      <c r="B23" s="51">
        <v>1629</v>
      </c>
      <c r="C23" s="51">
        <v>608</v>
      </c>
      <c r="D23" s="51">
        <v>5651</v>
      </c>
      <c r="E23" s="51">
        <v>744</v>
      </c>
      <c r="F23" s="51">
        <v>38223</v>
      </c>
      <c r="G23" s="51"/>
    </row>
    <row r="24" spans="1:12" ht="15" customHeight="1">
      <c r="A24" s="97" t="s">
        <v>194</v>
      </c>
      <c r="B24" s="51">
        <v>6242</v>
      </c>
      <c r="C24" s="51">
        <v>1271</v>
      </c>
      <c r="D24" s="51">
        <v>6546</v>
      </c>
      <c r="E24" s="51">
        <v>671</v>
      </c>
      <c r="F24" s="51">
        <v>17977</v>
      </c>
      <c r="G24" s="51"/>
    </row>
    <row r="25" spans="1:12" ht="15" customHeight="1">
      <c r="A25" s="98" t="s">
        <v>195</v>
      </c>
      <c r="B25" s="51">
        <v>7788</v>
      </c>
      <c r="C25" s="51">
        <v>1174</v>
      </c>
      <c r="D25" s="51">
        <v>4996</v>
      </c>
      <c r="E25" s="51">
        <v>446</v>
      </c>
      <c r="F25" s="51">
        <v>10396</v>
      </c>
      <c r="G25" s="51"/>
    </row>
    <row r="26" spans="1:12" ht="15" customHeight="1">
      <c r="A26" s="76" t="s">
        <v>196</v>
      </c>
      <c r="B26" s="51">
        <f>SUM(B24:B25)</f>
        <v>14030</v>
      </c>
      <c r="C26" s="51">
        <f>SUM(C24:C25)</f>
        <v>2445</v>
      </c>
      <c r="D26" s="51">
        <f>SUM(D24:D25)</f>
        <v>11542</v>
      </c>
      <c r="E26" s="51">
        <f>SUM(E24:E25)</f>
        <v>1117</v>
      </c>
      <c r="F26" s="51">
        <f>SUM(F24:F25)</f>
        <v>28373</v>
      </c>
      <c r="G26" s="51"/>
    </row>
    <row r="27" spans="1:12" ht="15" customHeight="1">
      <c r="B27" s="104"/>
      <c r="C27" s="104"/>
      <c r="D27" s="104"/>
      <c r="E27" s="104"/>
      <c r="F27" s="51"/>
      <c r="G27" s="51"/>
    </row>
    <row r="28" spans="1:12" ht="15" customHeight="1">
      <c r="B28" s="50"/>
      <c r="C28" s="54"/>
      <c r="D28" s="54"/>
      <c r="E28" s="54"/>
      <c r="F28" s="50"/>
      <c r="G28" s="50"/>
    </row>
    <row r="29" spans="1:12" ht="15" customHeight="1">
      <c r="C29" s="25"/>
      <c r="D29" s="25"/>
      <c r="E29" s="25"/>
    </row>
    <row r="30" spans="1:12" ht="15" customHeight="1">
      <c r="C30" s="25"/>
      <c r="D30" s="25"/>
      <c r="E30" s="25"/>
    </row>
    <row r="31" spans="1:12" ht="15" customHeight="1">
      <c r="C31" s="25"/>
      <c r="D31" s="25"/>
      <c r="E31" s="25"/>
    </row>
    <row r="32" spans="1:12" ht="15" customHeight="1">
      <c r="C32" s="25"/>
      <c r="D32" s="25"/>
      <c r="E32" s="25"/>
    </row>
    <row r="33" spans="3:5" ht="15" customHeight="1">
      <c r="C33" s="25"/>
      <c r="D33" s="25"/>
      <c r="E33" s="25"/>
    </row>
  </sheetData>
  <pageMargins left="0" right="0" top="0" bottom="0" header="0" footer="0"/>
  <pageSetup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07"/>
  <sheetViews>
    <sheetView showGridLines="0" zoomScaleNormal="100" workbookViewId="0"/>
  </sheetViews>
  <sheetFormatPr defaultRowHeight="15" customHeight="1"/>
  <cols>
    <col min="1" max="1" width="7.28515625" style="76" customWidth="1"/>
    <col min="2" max="2" width="4.28515625" style="76" bestFit="1" customWidth="1"/>
    <col min="3" max="249" width="9.140625" style="16"/>
    <col min="250" max="250" width="27.28515625" style="16" customWidth="1"/>
    <col min="251" max="251" width="7.28515625" style="16" customWidth="1"/>
    <col min="252" max="252" width="4.28515625" style="16" bestFit="1" customWidth="1"/>
    <col min="253" max="257" width="9.140625" style="16"/>
    <col min="258" max="260" width="6.42578125" style="16" customWidth="1"/>
    <col min="261" max="505" width="9.140625" style="16"/>
    <col min="506" max="506" width="27.28515625" style="16" customWidth="1"/>
    <col min="507" max="507" width="7.28515625" style="16" customWidth="1"/>
    <col min="508" max="508" width="4.28515625" style="16" bestFit="1" customWidth="1"/>
    <col min="509" max="513" width="9.140625" style="16"/>
    <col min="514" max="516" width="6.42578125" style="16" customWidth="1"/>
    <col min="517" max="761" width="9.140625" style="16"/>
    <col min="762" max="762" width="27.28515625" style="16" customWidth="1"/>
    <col min="763" max="763" width="7.28515625" style="16" customWidth="1"/>
    <col min="764" max="764" width="4.28515625" style="16" bestFit="1" customWidth="1"/>
    <col min="765" max="769" width="9.140625" style="16"/>
    <col min="770" max="772" width="6.42578125" style="16" customWidth="1"/>
    <col min="773" max="1017" width="9.140625" style="16"/>
    <col min="1018" max="1018" width="27.28515625" style="16" customWidth="1"/>
    <col min="1019" max="1019" width="7.28515625" style="16" customWidth="1"/>
    <col min="1020" max="1020" width="4.28515625" style="16" bestFit="1" customWidth="1"/>
    <col min="1021" max="1025" width="9.140625" style="16"/>
    <col min="1026" max="1028" width="6.42578125" style="16" customWidth="1"/>
    <col min="1029" max="1273" width="9.140625" style="16"/>
    <col min="1274" max="1274" width="27.28515625" style="16" customWidth="1"/>
    <col min="1275" max="1275" width="7.28515625" style="16" customWidth="1"/>
    <col min="1276" max="1276" width="4.28515625" style="16" bestFit="1" customWidth="1"/>
    <col min="1277" max="1281" width="9.140625" style="16"/>
    <col min="1282" max="1284" width="6.42578125" style="16" customWidth="1"/>
    <col min="1285" max="1529" width="9.140625" style="16"/>
    <col min="1530" max="1530" width="27.28515625" style="16" customWidth="1"/>
    <col min="1531" max="1531" width="7.28515625" style="16" customWidth="1"/>
    <col min="1532" max="1532" width="4.28515625" style="16" bestFit="1" customWidth="1"/>
    <col min="1533" max="1537" width="9.140625" style="16"/>
    <col min="1538" max="1540" width="6.42578125" style="16" customWidth="1"/>
    <col min="1541" max="1785" width="9.140625" style="16"/>
    <col min="1786" max="1786" width="27.28515625" style="16" customWidth="1"/>
    <col min="1787" max="1787" width="7.28515625" style="16" customWidth="1"/>
    <col min="1788" max="1788" width="4.28515625" style="16" bestFit="1" customWidth="1"/>
    <col min="1789" max="1793" width="9.140625" style="16"/>
    <col min="1794" max="1796" width="6.42578125" style="16" customWidth="1"/>
    <col min="1797" max="2041" width="9.140625" style="16"/>
    <col min="2042" max="2042" width="27.28515625" style="16" customWidth="1"/>
    <col min="2043" max="2043" width="7.28515625" style="16" customWidth="1"/>
    <col min="2044" max="2044" width="4.28515625" style="16" bestFit="1" customWidth="1"/>
    <col min="2045" max="2049" width="9.140625" style="16"/>
    <col min="2050" max="2052" width="6.42578125" style="16" customWidth="1"/>
    <col min="2053" max="2297" width="9.140625" style="16"/>
    <col min="2298" max="2298" width="27.28515625" style="16" customWidth="1"/>
    <col min="2299" max="2299" width="7.28515625" style="16" customWidth="1"/>
    <col min="2300" max="2300" width="4.28515625" style="16" bestFit="1" customWidth="1"/>
    <col min="2301" max="2305" width="9.140625" style="16"/>
    <col min="2306" max="2308" width="6.42578125" style="16" customWidth="1"/>
    <col min="2309" max="2553" width="9.140625" style="16"/>
    <col min="2554" max="2554" width="27.28515625" style="16" customWidth="1"/>
    <col min="2555" max="2555" width="7.28515625" style="16" customWidth="1"/>
    <col min="2556" max="2556" width="4.28515625" style="16" bestFit="1" customWidth="1"/>
    <col min="2557" max="2561" width="9.140625" style="16"/>
    <col min="2562" max="2564" width="6.42578125" style="16" customWidth="1"/>
    <col min="2565" max="2809" width="9.140625" style="16"/>
    <col min="2810" max="2810" width="27.28515625" style="16" customWidth="1"/>
    <col min="2811" max="2811" width="7.28515625" style="16" customWidth="1"/>
    <col min="2812" max="2812" width="4.28515625" style="16" bestFit="1" customWidth="1"/>
    <col min="2813" max="2817" width="9.140625" style="16"/>
    <col min="2818" max="2820" width="6.42578125" style="16" customWidth="1"/>
    <col min="2821" max="3065" width="9.140625" style="16"/>
    <col min="3066" max="3066" width="27.28515625" style="16" customWidth="1"/>
    <col min="3067" max="3067" width="7.28515625" style="16" customWidth="1"/>
    <col min="3068" max="3068" width="4.28515625" style="16" bestFit="1" customWidth="1"/>
    <col min="3069" max="3073" width="9.140625" style="16"/>
    <col min="3074" max="3076" width="6.42578125" style="16" customWidth="1"/>
    <col min="3077" max="3321" width="9.140625" style="16"/>
    <col min="3322" max="3322" width="27.28515625" style="16" customWidth="1"/>
    <col min="3323" max="3323" width="7.28515625" style="16" customWidth="1"/>
    <col min="3324" max="3324" width="4.28515625" style="16" bestFit="1" customWidth="1"/>
    <col min="3325" max="3329" width="9.140625" style="16"/>
    <col min="3330" max="3332" width="6.42578125" style="16" customWidth="1"/>
    <col min="3333" max="3577" width="9.140625" style="16"/>
    <col min="3578" max="3578" width="27.28515625" style="16" customWidth="1"/>
    <col min="3579" max="3579" width="7.28515625" style="16" customWidth="1"/>
    <col min="3580" max="3580" width="4.28515625" style="16" bestFit="1" customWidth="1"/>
    <col min="3581" max="3585" width="9.140625" style="16"/>
    <col min="3586" max="3588" width="6.42578125" style="16" customWidth="1"/>
    <col min="3589" max="3833" width="9.140625" style="16"/>
    <col min="3834" max="3834" width="27.28515625" style="16" customWidth="1"/>
    <col min="3835" max="3835" width="7.28515625" style="16" customWidth="1"/>
    <col min="3836" max="3836" width="4.28515625" style="16" bestFit="1" customWidth="1"/>
    <col min="3837" max="3841" width="9.140625" style="16"/>
    <col min="3842" max="3844" width="6.42578125" style="16" customWidth="1"/>
    <col min="3845" max="4089" width="9.140625" style="16"/>
    <col min="4090" max="4090" width="27.28515625" style="16" customWidth="1"/>
    <col min="4091" max="4091" width="7.28515625" style="16" customWidth="1"/>
    <col min="4092" max="4092" width="4.28515625" style="16" bestFit="1" customWidth="1"/>
    <col min="4093" max="4097" width="9.140625" style="16"/>
    <col min="4098" max="4100" width="6.42578125" style="16" customWidth="1"/>
    <col min="4101" max="4345" width="9.140625" style="16"/>
    <col min="4346" max="4346" width="27.28515625" style="16" customWidth="1"/>
    <col min="4347" max="4347" width="7.28515625" style="16" customWidth="1"/>
    <col min="4348" max="4348" width="4.28515625" style="16" bestFit="1" customWidth="1"/>
    <col min="4349" max="4353" width="9.140625" style="16"/>
    <col min="4354" max="4356" width="6.42578125" style="16" customWidth="1"/>
    <col min="4357" max="4601" width="9.140625" style="16"/>
    <col min="4602" max="4602" width="27.28515625" style="16" customWidth="1"/>
    <col min="4603" max="4603" width="7.28515625" style="16" customWidth="1"/>
    <col min="4604" max="4604" width="4.28515625" style="16" bestFit="1" customWidth="1"/>
    <col min="4605" max="4609" width="9.140625" style="16"/>
    <col min="4610" max="4612" width="6.42578125" style="16" customWidth="1"/>
    <col min="4613" max="4857" width="9.140625" style="16"/>
    <col min="4858" max="4858" width="27.28515625" style="16" customWidth="1"/>
    <col min="4859" max="4859" width="7.28515625" style="16" customWidth="1"/>
    <col min="4860" max="4860" width="4.28515625" style="16" bestFit="1" customWidth="1"/>
    <col min="4861" max="4865" width="9.140625" style="16"/>
    <col min="4866" max="4868" width="6.42578125" style="16" customWidth="1"/>
    <col min="4869" max="5113" width="9.140625" style="16"/>
    <col min="5114" max="5114" width="27.28515625" style="16" customWidth="1"/>
    <col min="5115" max="5115" width="7.28515625" style="16" customWidth="1"/>
    <col min="5116" max="5116" width="4.28515625" style="16" bestFit="1" customWidth="1"/>
    <col min="5117" max="5121" width="9.140625" style="16"/>
    <col min="5122" max="5124" width="6.42578125" style="16" customWidth="1"/>
    <col min="5125" max="5369" width="9.140625" style="16"/>
    <col min="5370" max="5370" width="27.28515625" style="16" customWidth="1"/>
    <col min="5371" max="5371" width="7.28515625" style="16" customWidth="1"/>
    <col min="5372" max="5372" width="4.28515625" style="16" bestFit="1" customWidth="1"/>
    <col min="5373" max="5377" width="9.140625" style="16"/>
    <col min="5378" max="5380" width="6.42578125" style="16" customWidth="1"/>
    <col min="5381" max="5625" width="9.140625" style="16"/>
    <col min="5626" max="5626" width="27.28515625" style="16" customWidth="1"/>
    <col min="5627" max="5627" width="7.28515625" style="16" customWidth="1"/>
    <col min="5628" max="5628" width="4.28515625" style="16" bestFit="1" customWidth="1"/>
    <col min="5629" max="5633" width="9.140625" style="16"/>
    <col min="5634" max="5636" width="6.42578125" style="16" customWidth="1"/>
    <col min="5637" max="5881" width="9.140625" style="16"/>
    <col min="5882" max="5882" width="27.28515625" style="16" customWidth="1"/>
    <col min="5883" max="5883" width="7.28515625" style="16" customWidth="1"/>
    <col min="5884" max="5884" width="4.28515625" style="16" bestFit="1" customWidth="1"/>
    <col min="5885" max="5889" width="9.140625" style="16"/>
    <col min="5890" max="5892" width="6.42578125" style="16" customWidth="1"/>
    <col min="5893" max="6137" width="9.140625" style="16"/>
    <col min="6138" max="6138" width="27.28515625" style="16" customWidth="1"/>
    <col min="6139" max="6139" width="7.28515625" style="16" customWidth="1"/>
    <col min="6140" max="6140" width="4.28515625" style="16" bestFit="1" customWidth="1"/>
    <col min="6141" max="6145" width="9.140625" style="16"/>
    <col min="6146" max="6148" width="6.42578125" style="16" customWidth="1"/>
    <col min="6149" max="6393" width="9.140625" style="16"/>
    <col min="6394" max="6394" width="27.28515625" style="16" customWidth="1"/>
    <col min="6395" max="6395" width="7.28515625" style="16" customWidth="1"/>
    <col min="6396" max="6396" width="4.28515625" style="16" bestFit="1" customWidth="1"/>
    <col min="6397" max="6401" width="9.140625" style="16"/>
    <col min="6402" max="6404" width="6.42578125" style="16" customWidth="1"/>
    <col min="6405" max="6649" width="9.140625" style="16"/>
    <col min="6650" max="6650" width="27.28515625" style="16" customWidth="1"/>
    <col min="6651" max="6651" width="7.28515625" style="16" customWidth="1"/>
    <col min="6652" max="6652" width="4.28515625" style="16" bestFit="1" customWidth="1"/>
    <col min="6653" max="6657" width="9.140625" style="16"/>
    <col min="6658" max="6660" width="6.42578125" style="16" customWidth="1"/>
    <col min="6661" max="6905" width="9.140625" style="16"/>
    <col min="6906" max="6906" width="27.28515625" style="16" customWidth="1"/>
    <col min="6907" max="6907" width="7.28515625" style="16" customWidth="1"/>
    <col min="6908" max="6908" width="4.28515625" style="16" bestFit="1" customWidth="1"/>
    <col min="6909" max="6913" width="9.140625" style="16"/>
    <col min="6914" max="6916" width="6.42578125" style="16" customWidth="1"/>
    <col min="6917" max="7161" width="9.140625" style="16"/>
    <col min="7162" max="7162" width="27.28515625" style="16" customWidth="1"/>
    <col min="7163" max="7163" width="7.28515625" style="16" customWidth="1"/>
    <col min="7164" max="7164" width="4.28515625" style="16" bestFit="1" customWidth="1"/>
    <col min="7165" max="7169" width="9.140625" style="16"/>
    <col min="7170" max="7172" width="6.42578125" style="16" customWidth="1"/>
    <col min="7173" max="7417" width="9.140625" style="16"/>
    <col min="7418" max="7418" width="27.28515625" style="16" customWidth="1"/>
    <col min="7419" max="7419" width="7.28515625" style="16" customWidth="1"/>
    <col min="7420" max="7420" width="4.28515625" style="16" bestFit="1" customWidth="1"/>
    <col min="7421" max="7425" width="9.140625" style="16"/>
    <col min="7426" max="7428" width="6.42578125" style="16" customWidth="1"/>
    <col min="7429" max="7673" width="9.140625" style="16"/>
    <col min="7674" max="7674" width="27.28515625" style="16" customWidth="1"/>
    <col min="7675" max="7675" width="7.28515625" style="16" customWidth="1"/>
    <col min="7676" max="7676" width="4.28515625" style="16" bestFit="1" customWidth="1"/>
    <col min="7677" max="7681" width="9.140625" style="16"/>
    <col min="7682" max="7684" width="6.42578125" style="16" customWidth="1"/>
    <col min="7685" max="7929" width="9.140625" style="16"/>
    <col min="7930" max="7930" width="27.28515625" style="16" customWidth="1"/>
    <col min="7931" max="7931" width="7.28515625" style="16" customWidth="1"/>
    <col min="7932" max="7932" width="4.28515625" style="16" bestFit="1" customWidth="1"/>
    <col min="7933" max="7937" width="9.140625" style="16"/>
    <col min="7938" max="7940" width="6.42578125" style="16" customWidth="1"/>
    <col min="7941" max="8185" width="9.140625" style="16"/>
    <col min="8186" max="8186" width="27.28515625" style="16" customWidth="1"/>
    <col min="8187" max="8187" width="7.28515625" style="16" customWidth="1"/>
    <col min="8188" max="8188" width="4.28515625" style="16" bestFit="1" customWidth="1"/>
    <col min="8189" max="8193" width="9.140625" style="16"/>
    <col min="8194" max="8196" width="6.42578125" style="16" customWidth="1"/>
    <col min="8197" max="8441" width="9.140625" style="16"/>
    <col min="8442" max="8442" width="27.28515625" style="16" customWidth="1"/>
    <col min="8443" max="8443" width="7.28515625" style="16" customWidth="1"/>
    <col min="8444" max="8444" width="4.28515625" style="16" bestFit="1" customWidth="1"/>
    <col min="8445" max="8449" width="9.140625" style="16"/>
    <col min="8450" max="8452" width="6.42578125" style="16" customWidth="1"/>
    <col min="8453" max="8697" width="9.140625" style="16"/>
    <col min="8698" max="8698" width="27.28515625" style="16" customWidth="1"/>
    <col min="8699" max="8699" width="7.28515625" style="16" customWidth="1"/>
    <col min="8700" max="8700" width="4.28515625" style="16" bestFit="1" customWidth="1"/>
    <col min="8701" max="8705" width="9.140625" style="16"/>
    <col min="8706" max="8708" width="6.42578125" style="16" customWidth="1"/>
    <col min="8709" max="8953" width="9.140625" style="16"/>
    <col min="8954" max="8954" width="27.28515625" style="16" customWidth="1"/>
    <col min="8955" max="8955" width="7.28515625" style="16" customWidth="1"/>
    <col min="8956" max="8956" width="4.28515625" style="16" bestFit="1" customWidth="1"/>
    <col min="8957" max="8961" width="9.140625" style="16"/>
    <col min="8962" max="8964" width="6.42578125" style="16" customWidth="1"/>
    <col min="8965" max="9209" width="9.140625" style="16"/>
    <col min="9210" max="9210" width="27.28515625" style="16" customWidth="1"/>
    <col min="9211" max="9211" width="7.28515625" style="16" customWidth="1"/>
    <col min="9212" max="9212" width="4.28515625" style="16" bestFit="1" customWidth="1"/>
    <col min="9213" max="9217" width="9.140625" style="16"/>
    <col min="9218" max="9220" width="6.42578125" style="16" customWidth="1"/>
    <col min="9221" max="9465" width="9.140625" style="16"/>
    <col min="9466" max="9466" width="27.28515625" style="16" customWidth="1"/>
    <col min="9467" max="9467" width="7.28515625" style="16" customWidth="1"/>
    <col min="9468" max="9468" width="4.28515625" style="16" bestFit="1" customWidth="1"/>
    <col min="9469" max="9473" width="9.140625" style="16"/>
    <col min="9474" max="9476" width="6.42578125" style="16" customWidth="1"/>
    <col min="9477" max="9721" width="9.140625" style="16"/>
    <col min="9722" max="9722" width="27.28515625" style="16" customWidth="1"/>
    <col min="9723" max="9723" width="7.28515625" style="16" customWidth="1"/>
    <col min="9724" max="9724" width="4.28515625" style="16" bestFit="1" customWidth="1"/>
    <col min="9725" max="9729" width="9.140625" style="16"/>
    <col min="9730" max="9732" width="6.42578125" style="16" customWidth="1"/>
    <col min="9733" max="9977" width="9.140625" style="16"/>
    <col min="9978" max="9978" width="27.28515625" style="16" customWidth="1"/>
    <col min="9979" max="9979" width="7.28515625" style="16" customWidth="1"/>
    <col min="9980" max="9980" width="4.28515625" style="16" bestFit="1" customWidth="1"/>
    <col min="9981" max="9985" width="9.140625" style="16"/>
    <col min="9986" max="9988" width="6.42578125" style="16" customWidth="1"/>
    <col min="9989" max="10233" width="9.140625" style="16"/>
    <col min="10234" max="10234" width="27.28515625" style="16" customWidth="1"/>
    <col min="10235" max="10235" width="7.28515625" style="16" customWidth="1"/>
    <col min="10236" max="10236" width="4.28515625" style="16" bestFit="1" customWidth="1"/>
    <col min="10237" max="10241" width="9.140625" style="16"/>
    <col min="10242" max="10244" width="6.42578125" style="16" customWidth="1"/>
    <col min="10245" max="10489" width="9.140625" style="16"/>
    <col min="10490" max="10490" width="27.28515625" style="16" customWidth="1"/>
    <col min="10491" max="10491" width="7.28515625" style="16" customWidth="1"/>
    <col min="10492" max="10492" width="4.28515625" style="16" bestFit="1" customWidth="1"/>
    <col min="10493" max="10497" width="9.140625" style="16"/>
    <col min="10498" max="10500" width="6.42578125" style="16" customWidth="1"/>
    <col min="10501" max="10745" width="9.140625" style="16"/>
    <col min="10746" max="10746" width="27.28515625" style="16" customWidth="1"/>
    <col min="10747" max="10747" width="7.28515625" style="16" customWidth="1"/>
    <col min="10748" max="10748" width="4.28515625" style="16" bestFit="1" customWidth="1"/>
    <col min="10749" max="10753" width="9.140625" style="16"/>
    <col min="10754" max="10756" width="6.42578125" style="16" customWidth="1"/>
    <col min="10757" max="11001" width="9.140625" style="16"/>
    <col min="11002" max="11002" width="27.28515625" style="16" customWidth="1"/>
    <col min="11003" max="11003" width="7.28515625" style="16" customWidth="1"/>
    <col min="11004" max="11004" width="4.28515625" style="16" bestFit="1" customWidth="1"/>
    <col min="11005" max="11009" width="9.140625" style="16"/>
    <col min="11010" max="11012" width="6.42578125" style="16" customWidth="1"/>
    <col min="11013" max="11257" width="9.140625" style="16"/>
    <col min="11258" max="11258" width="27.28515625" style="16" customWidth="1"/>
    <col min="11259" max="11259" width="7.28515625" style="16" customWidth="1"/>
    <col min="11260" max="11260" width="4.28515625" style="16" bestFit="1" customWidth="1"/>
    <col min="11261" max="11265" width="9.140625" style="16"/>
    <col min="11266" max="11268" width="6.42578125" style="16" customWidth="1"/>
    <col min="11269" max="11513" width="9.140625" style="16"/>
    <col min="11514" max="11514" width="27.28515625" style="16" customWidth="1"/>
    <col min="11515" max="11515" width="7.28515625" style="16" customWidth="1"/>
    <col min="11516" max="11516" width="4.28515625" style="16" bestFit="1" customWidth="1"/>
    <col min="11517" max="11521" width="9.140625" style="16"/>
    <col min="11522" max="11524" width="6.42578125" style="16" customWidth="1"/>
    <col min="11525" max="11769" width="9.140625" style="16"/>
    <col min="11770" max="11770" width="27.28515625" style="16" customWidth="1"/>
    <col min="11771" max="11771" width="7.28515625" style="16" customWidth="1"/>
    <col min="11772" max="11772" width="4.28515625" style="16" bestFit="1" customWidth="1"/>
    <col min="11773" max="11777" width="9.140625" style="16"/>
    <col min="11778" max="11780" width="6.42578125" style="16" customWidth="1"/>
    <col min="11781" max="12025" width="9.140625" style="16"/>
    <col min="12026" max="12026" width="27.28515625" style="16" customWidth="1"/>
    <col min="12027" max="12027" width="7.28515625" style="16" customWidth="1"/>
    <col min="12028" max="12028" width="4.28515625" style="16" bestFit="1" customWidth="1"/>
    <col min="12029" max="12033" width="9.140625" style="16"/>
    <col min="12034" max="12036" width="6.42578125" style="16" customWidth="1"/>
    <col min="12037" max="12281" width="9.140625" style="16"/>
    <col min="12282" max="12282" width="27.28515625" style="16" customWidth="1"/>
    <col min="12283" max="12283" width="7.28515625" style="16" customWidth="1"/>
    <col min="12284" max="12284" width="4.28515625" style="16" bestFit="1" customWidth="1"/>
    <col min="12285" max="12289" width="9.140625" style="16"/>
    <col min="12290" max="12292" width="6.42578125" style="16" customWidth="1"/>
    <col min="12293" max="12537" width="9.140625" style="16"/>
    <col min="12538" max="12538" width="27.28515625" style="16" customWidth="1"/>
    <col min="12539" max="12539" width="7.28515625" style="16" customWidth="1"/>
    <col min="12540" max="12540" width="4.28515625" style="16" bestFit="1" customWidth="1"/>
    <col min="12541" max="12545" width="9.140625" style="16"/>
    <col min="12546" max="12548" width="6.42578125" style="16" customWidth="1"/>
    <col min="12549" max="12793" width="9.140625" style="16"/>
    <col min="12794" max="12794" width="27.28515625" style="16" customWidth="1"/>
    <col min="12795" max="12795" width="7.28515625" style="16" customWidth="1"/>
    <col min="12796" max="12796" width="4.28515625" style="16" bestFit="1" customWidth="1"/>
    <col min="12797" max="12801" width="9.140625" style="16"/>
    <col min="12802" max="12804" width="6.42578125" style="16" customWidth="1"/>
    <col min="12805" max="13049" width="9.140625" style="16"/>
    <col min="13050" max="13050" width="27.28515625" style="16" customWidth="1"/>
    <col min="13051" max="13051" width="7.28515625" style="16" customWidth="1"/>
    <col min="13052" max="13052" width="4.28515625" style="16" bestFit="1" customWidth="1"/>
    <col min="13053" max="13057" width="9.140625" style="16"/>
    <col min="13058" max="13060" width="6.42578125" style="16" customWidth="1"/>
    <col min="13061" max="13305" width="9.140625" style="16"/>
    <col min="13306" max="13306" width="27.28515625" style="16" customWidth="1"/>
    <col min="13307" max="13307" width="7.28515625" style="16" customWidth="1"/>
    <col min="13308" max="13308" width="4.28515625" style="16" bestFit="1" customWidth="1"/>
    <col min="13309" max="13313" width="9.140625" style="16"/>
    <col min="13314" max="13316" width="6.42578125" style="16" customWidth="1"/>
    <col min="13317" max="13561" width="9.140625" style="16"/>
    <col min="13562" max="13562" width="27.28515625" style="16" customWidth="1"/>
    <col min="13563" max="13563" width="7.28515625" style="16" customWidth="1"/>
    <col min="13564" max="13564" width="4.28515625" style="16" bestFit="1" customWidth="1"/>
    <col min="13565" max="13569" width="9.140625" style="16"/>
    <col min="13570" max="13572" width="6.42578125" style="16" customWidth="1"/>
    <col min="13573" max="13817" width="9.140625" style="16"/>
    <col min="13818" max="13818" width="27.28515625" style="16" customWidth="1"/>
    <col min="13819" max="13819" width="7.28515625" style="16" customWidth="1"/>
    <col min="13820" max="13820" width="4.28515625" style="16" bestFit="1" customWidth="1"/>
    <col min="13821" max="13825" width="9.140625" style="16"/>
    <col min="13826" max="13828" width="6.42578125" style="16" customWidth="1"/>
    <col min="13829" max="14073" width="9.140625" style="16"/>
    <col min="14074" max="14074" width="27.28515625" style="16" customWidth="1"/>
    <col min="14075" max="14075" width="7.28515625" style="16" customWidth="1"/>
    <col min="14076" max="14076" width="4.28515625" style="16" bestFit="1" customWidth="1"/>
    <col min="14077" max="14081" width="9.140625" style="16"/>
    <col min="14082" max="14084" width="6.42578125" style="16" customWidth="1"/>
    <col min="14085" max="14329" width="9.140625" style="16"/>
    <col min="14330" max="14330" width="27.28515625" style="16" customWidth="1"/>
    <col min="14331" max="14331" width="7.28515625" style="16" customWidth="1"/>
    <col min="14332" max="14332" width="4.28515625" style="16" bestFit="1" customWidth="1"/>
    <col min="14333" max="14337" width="9.140625" style="16"/>
    <col min="14338" max="14340" width="6.42578125" style="16" customWidth="1"/>
    <col min="14341" max="14585" width="9.140625" style="16"/>
    <col min="14586" max="14586" width="27.28515625" style="16" customWidth="1"/>
    <col min="14587" max="14587" width="7.28515625" style="16" customWidth="1"/>
    <col min="14588" max="14588" width="4.28515625" style="16" bestFit="1" customWidth="1"/>
    <col min="14589" max="14593" width="9.140625" style="16"/>
    <col min="14594" max="14596" width="6.42578125" style="16" customWidth="1"/>
    <col min="14597" max="14841" width="9.140625" style="16"/>
    <col min="14842" max="14842" width="27.28515625" style="16" customWidth="1"/>
    <col min="14843" max="14843" width="7.28515625" style="16" customWidth="1"/>
    <col min="14844" max="14844" width="4.28515625" style="16" bestFit="1" customWidth="1"/>
    <col min="14845" max="14849" width="9.140625" style="16"/>
    <col min="14850" max="14852" width="6.42578125" style="16" customWidth="1"/>
    <col min="14853" max="15097" width="9.140625" style="16"/>
    <col min="15098" max="15098" width="27.28515625" style="16" customWidth="1"/>
    <col min="15099" max="15099" width="7.28515625" style="16" customWidth="1"/>
    <col min="15100" max="15100" width="4.28515625" style="16" bestFit="1" customWidth="1"/>
    <col min="15101" max="15105" width="9.140625" style="16"/>
    <col min="15106" max="15108" width="6.42578125" style="16" customWidth="1"/>
    <col min="15109" max="15353" width="9.140625" style="16"/>
    <col min="15354" max="15354" width="27.28515625" style="16" customWidth="1"/>
    <col min="15355" max="15355" width="7.28515625" style="16" customWidth="1"/>
    <col min="15356" max="15356" width="4.28515625" style="16" bestFit="1" customWidth="1"/>
    <col min="15357" max="15361" width="9.140625" style="16"/>
    <col min="15362" max="15364" width="6.42578125" style="16" customWidth="1"/>
    <col min="15365" max="15609" width="9.140625" style="16"/>
    <col min="15610" max="15610" width="27.28515625" style="16" customWidth="1"/>
    <col min="15611" max="15611" width="7.28515625" style="16" customWidth="1"/>
    <col min="15612" max="15612" width="4.28515625" style="16" bestFit="1" customWidth="1"/>
    <col min="15613" max="15617" width="9.140625" style="16"/>
    <col min="15618" max="15620" width="6.42578125" style="16" customWidth="1"/>
    <col min="15621" max="15865" width="9.140625" style="16"/>
    <col min="15866" max="15866" width="27.28515625" style="16" customWidth="1"/>
    <col min="15867" max="15867" width="7.28515625" style="16" customWidth="1"/>
    <col min="15868" max="15868" width="4.28515625" style="16" bestFit="1" customWidth="1"/>
    <col min="15869" max="15873" width="9.140625" style="16"/>
    <col min="15874" max="15876" width="6.42578125" style="16" customWidth="1"/>
    <col min="15877" max="16121" width="9.140625" style="16"/>
    <col min="16122" max="16122" width="27.28515625" style="16" customWidth="1"/>
    <col min="16123" max="16123" width="7.28515625" style="16" customWidth="1"/>
    <col min="16124" max="16124" width="4.28515625" style="16" bestFit="1" customWidth="1"/>
    <col min="16125" max="16129" width="9.140625" style="16"/>
    <col min="16130" max="16132" width="6.42578125" style="16" customWidth="1"/>
    <col min="16133" max="16384" width="9.140625" style="16"/>
  </cols>
  <sheetData>
    <row r="1" spans="1:6" ht="15" customHeight="1">
      <c r="A1" s="76" t="s">
        <v>198</v>
      </c>
    </row>
    <row r="2" spans="1:6" ht="15" customHeight="1">
      <c r="A2" s="76" t="s">
        <v>199</v>
      </c>
    </row>
    <row r="5" spans="1:6" ht="15" customHeight="1">
      <c r="C5" s="50" t="s">
        <v>200</v>
      </c>
      <c r="D5" s="50" t="s">
        <v>201</v>
      </c>
      <c r="E5" s="50" t="s">
        <v>72</v>
      </c>
      <c r="F5" s="50" t="s">
        <v>202</v>
      </c>
    </row>
    <row r="6" spans="1:6" ht="15" customHeight="1">
      <c r="A6" s="76">
        <v>1995</v>
      </c>
      <c r="B6" s="90" t="s">
        <v>203</v>
      </c>
      <c r="C6" s="106">
        <v>9.69</v>
      </c>
      <c r="D6" s="106">
        <v>9.26</v>
      </c>
      <c r="E6" s="106">
        <v>9.3800000000000008</v>
      </c>
      <c r="F6" s="17">
        <v>0.98</v>
      </c>
    </row>
    <row r="7" spans="1:6" ht="15" customHeight="1">
      <c r="B7" s="90" t="s">
        <v>204</v>
      </c>
      <c r="C7" s="106">
        <v>9.52</v>
      </c>
      <c r="D7" s="106">
        <v>9.31</v>
      </c>
      <c r="E7" s="106">
        <v>9.36</v>
      </c>
      <c r="F7" s="17">
        <v>1.1200000000000001</v>
      </c>
    </row>
    <row r="8" spans="1:6" ht="15" customHeight="1">
      <c r="B8" s="90" t="s">
        <v>205</v>
      </c>
      <c r="C8" s="106">
        <v>9.3000000000000007</v>
      </c>
      <c r="D8" s="106">
        <v>9.1999999999999993</v>
      </c>
      <c r="E8" s="106">
        <v>9.23</v>
      </c>
      <c r="F8" s="17">
        <v>6.17</v>
      </c>
    </row>
    <row r="9" spans="1:6" ht="15" customHeight="1">
      <c r="B9" s="90" t="s">
        <v>206</v>
      </c>
      <c r="C9" s="106">
        <v>9.5299999999999994</v>
      </c>
      <c r="D9" s="106">
        <v>9.3000000000000007</v>
      </c>
      <c r="E9" s="106">
        <v>9.35</v>
      </c>
      <c r="F9" s="17">
        <v>20.14</v>
      </c>
    </row>
    <row r="10" spans="1:6" ht="15" customHeight="1">
      <c r="B10" s="76" t="s">
        <v>207</v>
      </c>
      <c r="C10" s="17">
        <v>9.57</v>
      </c>
      <c r="D10" s="17">
        <v>9.25</v>
      </c>
      <c r="E10" s="17">
        <v>9.32</v>
      </c>
      <c r="F10" s="17">
        <v>20.14</v>
      </c>
    </row>
    <row r="11" spans="1:6" ht="15" customHeight="1">
      <c r="B11" s="76" t="s">
        <v>208</v>
      </c>
      <c r="C11" s="17">
        <v>9.69</v>
      </c>
      <c r="D11" s="17">
        <v>9.31</v>
      </c>
      <c r="E11" s="17">
        <v>9.39</v>
      </c>
      <c r="F11" s="17">
        <v>20.260000000000002</v>
      </c>
    </row>
    <row r="12" spans="1:6" ht="15" customHeight="1">
      <c r="B12" s="76" t="s">
        <v>209</v>
      </c>
      <c r="C12" s="17">
        <v>9.67</v>
      </c>
      <c r="D12" s="17">
        <v>9.2799999999999994</v>
      </c>
      <c r="E12" s="17">
        <v>9.36</v>
      </c>
      <c r="F12" s="17">
        <v>20.13</v>
      </c>
    </row>
    <row r="13" spans="1:6" ht="15" customHeight="1">
      <c r="B13" s="76" t="s">
        <v>210</v>
      </c>
      <c r="C13" s="17">
        <v>9.57</v>
      </c>
      <c r="D13" s="17">
        <v>9.32</v>
      </c>
      <c r="E13" s="17">
        <v>9.3699999999999992</v>
      </c>
      <c r="F13" s="17">
        <v>20.190000000000001</v>
      </c>
    </row>
    <row r="14" spans="1:6" ht="15" customHeight="1">
      <c r="B14" s="76" t="s">
        <v>211</v>
      </c>
      <c r="C14" s="17">
        <v>9.58</v>
      </c>
      <c r="D14" s="17">
        <v>9.26</v>
      </c>
      <c r="E14" s="17">
        <v>9.33</v>
      </c>
      <c r="F14" s="17">
        <v>21.82</v>
      </c>
    </row>
    <row r="15" spans="1:6" ht="15" customHeight="1">
      <c r="B15" s="76" t="s">
        <v>212</v>
      </c>
      <c r="C15" s="17">
        <v>9.6999999999999993</v>
      </c>
      <c r="D15" s="17">
        <v>9.2899999999999991</v>
      </c>
      <c r="E15" s="17">
        <v>9.3800000000000008</v>
      </c>
      <c r="F15" s="17">
        <v>20.67</v>
      </c>
    </row>
    <row r="16" spans="1:6" ht="15" customHeight="1">
      <c r="B16" s="76" t="s">
        <v>213</v>
      </c>
      <c r="C16" s="17">
        <v>9.5299999999999994</v>
      </c>
      <c r="D16" s="17">
        <v>9.3000000000000007</v>
      </c>
      <c r="E16" s="17">
        <v>9.35</v>
      </c>
      <c r="F16" s="17">
        <v>20.149999999999999</v>
      </c>
    </row>
    <row r="17" spans="1:6" ht="15" customHeight="1">
      <c r="B17" s="76" t="s">
        <v>214</v>
      </c>
      <c r="C17" s="17">
        <v>9.5399999999999991</v>
      </c>
      <c r="D17" s="17">
        <v>9.23</v>
      </c>
      <c r="E17" s="17">
        <v>9.2899999999999991</v>
      </c>
      <c r="F17" s="17">
        <v>19.52</v>
      </c>
    </row>
    <row r="18" spans="1:6" ht="15" customHeight="1">
      <c r="A18" s="76">
        <v>1996</v>
      </c>
      <c r="B18" s="76" t="s">
        <v>203</v>
      </c>
      <c r="C18" s="17">
        <v>9.6199999999999992</v>
      </c>
      <c r="D18" s="17">
        <v>9.23</v>
      </c>
      <c r="E18" s="17">
        <v>9.32</v>
      </c>
      <c r="F18" s="17">
        <v>20.62</v>
      </c>
    </row>
    <row r="19" spans="1:6" ht="15" customHeight="1">
      <c r="B19" s="76" t="s">
        <v>204</v>
      </c>
      <c r="C19" s="17">
        <v>9.59</v>
      </c>
      <c r="D19" s="17">
        <v>9.2899999999999991</v>
      </c>
      <c r="E19" s="17">
        <v>9.35</v>
      </c>
      <c r="F19" s="17">
        <v>19.72</v>
      </c>
    </row>
    <row r="20" spans="1:6" ht="15" customHeight="1">
      <c r="B20" s="76" t="s">
        <v>205</v>
      </c>
      <c r="C20" s="17">
        <v>9.6</v>
      </c>
      <c r="D20" s="17">
        <v>9.3000000000000007</v>
      </c>
      <c r="E20" s="17">
        <v>9.3699999999999992</v>
      </c>
      <c r="F20" s="17">
        <v>21.26</v>
      </c>
    </row>
    <row r="21" spans="1:6" ht="15" customHeight="1">
      <c r="B21" s="76" t="s">
        <v>206</v>
      </c>
      <c r="C21" s="17">
        <v>9.57</v>
      </c>
      <c r="D21" s="17">
        <v>9.31</v>
      </c>
      <c r="E21" s="17">
        <v>9.3699999999999992</v>
      </c>
      <c r="F21" s="17">
        <v>22.52</v>
      </c>
    </row>
    <row r="22" spans="1:6" ht="15" customHeight="1">
      <c r="B22" s="76" t="s">
        <v>207</v>
      </c>
      <c r="C22" s="17">
        <v>9.6199999999999992</v>
      </c>
      <c r="D22" s="17">
        <v>9.33</v>
      </c>
      <c r="E22" s="17">
        <v>9.4</v>
      </c>
      <c r="F22" s="17">
        <v>21.95</v>
      </c>
    </row>
    <row r="23" spans="1:6" ht="15" customHeight="1">
      <c r="B23" s="76" t="s">
        <v>208</v>
      </c>
      <c r="C23" s="17">
        <v>9.69</v>
      </c>
      <c r="D23" s="17">
        <v>9.35</v>
      </c>
      <c r="E23" s="17">
        <v>9.43</v>
      </c>
      <c r="F23" s="17">
        <v>22.08</v>
      </c>
    </row>
    <row r="24" spans="1:6" ht="15" customHeight="1">
      <c r="B24" s="76" t="s">
        <v>209</v>
      </c>
      <c r="C24" s="17">
        <v>9.69</v>
      </c>
      <c r="D24" s="17">
        <v>9.3800000000000008</v>
      </c>
      <c r="E24" s="17">
        <v>9.4600000000000009</v>
      </c>
      <c r="F24" s="17">
        <v>22.66</v>
      </c>
    </row>
    <row r="25" spans="1:6" ht="15" customHeight="1">
      <c r="B25" s="76" t="s">
        <v>210</v>
      </c>
      <c r="C25" s="17">
        <v>9.7200000000000006</v>
      </c>
      <c r="D25" s="17">
        <v>9.39</v>
      </c>
      <c r="E25" s="17">
        <v>9.4700000000000006</v>
      </c>
      <c r="F25" s="17">
        <v>23.14</v>
      </c>
    </row>
    <row r="26" spans="1:6" ht="15" customHeight="1">
      <c r="B26" s="76" t="s">
        <v>211</v>
      </c>
      <c r="C26" s="17">
        <v>9.7899999999999991</v>
      </c>
      <c r="D26" s="17">
        <v>9.4</v>
      </c>
      <c r="E26" s="17">
        <v>9.49</v>
      </c>
      <c r="F26" s="17">
        <v>22.6</v>
      </c>
    </row>
    <row r="27" spans="1:6" ht="15" customHeight="1">
      <c r="B27" s="76" t="s">
        <v>212</v>
      </c>
      <c r="C27" s="17">
        <v>9.65</v>
      </c>
      <c r="D27" s="17">
        <v>9.3800000000000008</v>
      </c>
      <c r="E27" s="17">
        <v>9.4499999999999993</v>
      </c>
      <c r="F27" s="17">
        <v>22.7</v>
      </c>
    </row>
    <row r="28" spans="1:6" ht="15" customHeight="1">
      <c r="B28" s="76" t="s">
        <v>213</v>
      </c>
      <c r="C28" s="17">
        <v>9.76</v>
      </c>
      <c r="D28" s="17">
        <v>9.41</v>
      </c>
      <c r="E28" s="17">
        <v>9.5</v>
      </c>
      <c r="F28" s="17">
        <v>22.13</v>
      </c>
    </row>
    <row r="29" spans="1:6" ht="15" customHeight="1">
      <c r="B29" s="76" t="s">
        <v>214</v>
      </c>
      <c r="C29" s="17">
        <v>9.64</v>
      </c>
      <c r="D29" s="17">
        <v>9.3000000000000007</v>
      </c>
      <c r="E29" s="17">
        <v>9.3800000000000008</v>
      </c>
      <c r="F29" s="17">
        <v>20.67</v>
      </c>
    </row>
    <row r="30" spans="1:6" ht="15" customHeight="1">
      <c r="A30" s="76">
        <v>1997</v>
      </c>
      <c r="B30" s="76" t="s">
        <v>203</v>
      </c>
      <c r="C30" s="17">
        <v>9.7100000000000009</v>
      </c>
      <c r="D30" s="17">
        <v>9.33</v>
      </c>
      <c r="E30" s="17">
        <v>9.42</v>
      </c>
      <c r="F30" s="17">
        <v>21.07</v>
      </c>
    </row>
    <row r="31" spans="1:6" ht="15" customHeight="1">
      <c r="B31" s="76" t="s">
        <v>204</v>
      </c>
      <c r="C31" s="17">
        <v>9.75</v>
      </c>
      <c r="D31" s="17">
        <v>9.31</v>
      </c>
      <c r="E31" s="17">
        <v>9.41</v>
      </c>
      <c r="F31" s="17">
        <v>20.73</v>
      </c>
    </row>
    <row r="32" spans="1:6" ht="15" customHeight="1">
      <c r="B32" s="76" t="s">
        <v>205</v>
      </c>
      <c r="C32" s="17">
        <v>9.6300000000000008</v>
      </c>
      <c r="D32" s="17">
        <v>9.41</v>
      </c>
      <c r="E32" s="17">
        <v>9.4600000000000009</v>
      </c>
      <c r="F32" s="17">
        <v>21.34</v>
      </c>
    </row>
    <row r="33" spans="1:6" ht="15" customHeight="1">
      <c r="B33" s="76" t="s">
        <v>206</v>
      </c>
      <c r="C33" s="17">
        <v>9.66</v>
      </c>
      <c r="D33" s="17">
        <v>9.3699999999999992</v>
      </c>
      <c r="E33" s="17">
        <v>9.44</v>
      </c>
      <c r="F33" s="17">
        <v>22.11</v>
      </c>
    </row>
    <row r="34" spans="1:6" ht="15" customHeight="1">
      <c r="B34" s="76" t="s">
        <v>207</v>
      </c>
      <c r="C34" s="17">
        <v>9.74</v>
      </c>
      <c r="D34" s="17">
        <v>9.4</v>
      </c>
      <c r="E34" s="17">
        <v>9.48</v>
      </c>
      <c r="F34" s="17">
        <v>22.45</v>
      </c>
    </row>
    <row r="35" spans="1:6" ht="15" customHeight="1">
      <c r="B35" s="76" t="s">
        <v>208</v>
      </c>
      <c r="C35" s="17">
        <v>9.84</v>
      </c>
      <c r="D35" s="17">
        <v>9.43</v>
      </c>
      <c r="E35" s="17">
        <v>9.5299999999999994</v>
      </c>
      <c r="F35" s="17">
        <v>22.05</v>
      </c>
    </row>
    <row r="36" spans="1:6" ht="15" customHeight="1">
      <c r="B36" s="76" t="s">
        <v>209</v>
      </c>
      <c r="C36" s="17">
        <v>9.7100000000000009</v>
      </c>
      <c r="D36" s="17">
        <v>9.42</v>
      </c>
      <c r="E36" s="17">
        <v>9.49</v>
      </c>
      <c r="F36" s="17">
        <v>23.15</v>
      </c>
    </row>
    <row r="37" spans="1:6" ht="15" customHeight="1">
      <c r="B37" s="76" t="s">
        <v>210</v>
      </c>
      <c r="C37" s="17">
        <v>9.75</v>
      </c>
      <c r="D37" s="17">
        <v>9.44</v>
      </c>
      <c r="E37" s="17">
        <v>9.52</v>
      </c>
      <c r="F37" s="17">
        <v>22.68</v>
      </c>
    </row>
    <row r="38" spans="1:6" ht="15" customHeight="1">
      <c r="B38" s="76" t="s">
        <v>211</v>
      </c>
      <c r="C38" s="17">
        <v>9.8000000000000007</v>
      </c>
      <c r="D38" s="17">
        <v>9.4499999999999993</v>
      </c>
      <c r="E38" s="17">
        <v>9.5299999999999994</v>
      </c>
      <c r="F38" s="17">
        <v>23.46</v>
      </c>
    </row>
    <row r="39" spans="1:6" ht="15" customHeight="1">
      <c r="B39" s="76" t="s">
        <v>212</v>
      </c>
      <c r="C39" s="17">
        <v>9.73</v>
      </c>
      <c r="D39" s="17">
        <v>9.43</v>
      </c>
      <c r="E39" s="17">
        <v>9.51</v>
      </c>
      <c r="F39" s="17">
        <v>24.38</v>
      </c>
    </row>
    <row r="40" spans="1:6" ht="15" customHeight="1">
      <c r="B40" s="76" t="s">
        <v>213</v>
      </c>
      <c r="C40" s="17">
        <v>9.77</v>
      </c>
      <c r="D40" s="17">
        <v>9.3800000000000008</v>
      </c>
      <c r="E40" s="17">
        <v>9.48</v>
      </c>
      <c r="F40" s="17">
        <v>23.59</v>
      </c>
    </row>
    <row r="41" spans="1:6" ht="15" customHeight="1">
      <c r="B41" s="76" t="s">
        <v>214</v>
      </c>
      <c r="C41" s="17">
        <v>9.7200000000000006</v>
      </c>
      <c r="D41" s="17">
        <v>9.4499999999999993</v>
      </c>
      <c r="E41" s="17">
        <v>9.52</v>
      </c>
      <c r="F41" s="17">
        <v>23.3</v>
      </c>
    </row>
    <row r="42" spans="1:6" ht="15" customHeight="1">
      <c r="A42" s="76">
        <v>1998</v>
      </c>
      <c r="B42" s="76" t="s">
        <v>203</v>
      </c>
      <c r="C42" s="17">
        <v>9.69</v>
      </c>
      <c r="D42" s="17">
        <v>9.41</v>
      </c>
      <c r="E42" s="17">
        <v>9.48</v>
      </c>
      <c r="F42" s="17">
        <v>23.24</v>
      </c>
    </row>
    <row r="43" spans="1:6" ht="15" customHeight="1">
      <c r="B43" s="76" t="s">
        <v>204</v>
      </c>
      <c r="C43" s="17">
        <v>9.68</v>
      </c>
      <c r="D43" s="17">
        <v>9.41</v>
      </c>
      <c r="E43" s="17">
        <v>9.4700000000000006</v>
      </c>
      <c r="F43" s="17">
        <v>22.67</v>
      </c>
    </row>
    <row r="44" spans="1:6" ht="15" customHeight="1">
      <c r="B44" s="76" t="s">
        <v>205</v>
      </c>
      <c r="C44" s="17">
        <v>9.73</v>
      </c>
      <c r="D44" s="17">
        <v>9.43</v>
      </c>
      <c r="E44" s="17">
        <v>9.51</v>
      </c>
      <c r="F44" s="17">
        <v>24.37</v>
      </c>
    </row>
    <row r="45" spans="1:6" ht="15" customHeight="1">
      <c r="B45" s="76" t="s">
        <v>206</v>
      </c>
      <c r="C45" s="17">
        <v>9.81</v>
      </c>
      <c r="D45" s="17">
        <v>9.4499999999999993</v>
      </c>
      <c r="E45" s="17">
        <v>9.5399999999999991</v>
      </c>
      <c r="F45" s="17">
        <v>24.63</v>
      </c>
    </row>
    <row r="46" spans="1:6" ht="15" customHeight="1">
      <c r="B46" s="76" t="s">
        <v>207</v>
      </c>
      <c r="C46" s="17">
        <v>9.7799999999999994</v>
      </c>
      <c r="D46" s="17">
        <v>9.43</v>
      </c>
      <c r="E46" s="17">
        <v>9.52</v>
      </c>
      <c r="F46" s="17">
        <v>24.1</v>
      </c>
    </row>
    <row r="47" spans="1:6" ht="15" customHeight="1">
      <c r="B47" s="76" t="s">
        <v>208</v>
      </c>
      <c r="C47" s="17">
        <v>9.77</v>
      </c>
      <c r="D47" s="17">
        <v>9.5299999999999994</v>
      </c>
      <c r="E47" s="17">
        <v>9.59</v>
      </c>
      <c r="F47" s="17">
        <v>24.14</v>
      </c>
    </row>
    <row r="48" spans="1:6" ht="15" customHeight="1">
      <c r="B48" s="76" t="s">
        <v>209</v>
      </c>
      <c r="C48" s="17">
        <v>9.82</v>
      </c>
      <c r="D48" s="17">
        <v>9.4700000000000006</v>
      </c>
      <c r="E48" s="17">
        <v>9.56</v>
      </c>
      <c r="F48" s="17">
        <v>24.02</v>
      </c>
    </row>
    <row r="49" spans="1:6" ht="15" customHeight="1">
      <c r="B49" s="76" t="s">
        <v>210</v>
      </c>
      <c r="C49" s="17">
        <v>9.92</v>
      </c>
      <c r="D49" s="17">
        <v>9.5</v>
      </c>
      <c r="E49" s="17">
        <v>9.6199999999999992</v>
      </c>
      <c r="F49" s="17">
        <v>26.41</v>
      </c>
    </row>
    <row r="50" spans="1:6" ht="15" customHeight="1">
      <c r="B50" s="76" t="s">
        <v>211</v>
      </c>
      <c r="C50" s="17">
        <v>9.9700000000000006</v>
      </c>
      <c r="D50" s="17">
        <v>9.52</v>
      </c>
      <c r="E50" s="17">
        <v>9.64</v>
      </c>
      <c r="F50" s="17">
        <v>25.26</v>
      </c>
    </row>
    <row r="51" spans="1:6" ht="15" customHeight="1">
      <c r="B51" s="76" t="s">
        <v>212</v>
      </c>
      <c r="C51" s="17">
        <v>9.9700000000000006</v>
      </c>
      <c r="D51" s="17">
        <v>9.5399999999999991</v>
      </c>
      <c r="E51" s="17">
        <v>9.66</v>
      </c>
      <c r="F51" s="17">
        <v>25.89</v>
      </c>
    </row>
    <row r="52" spans="1:6" ht="15" customHeight="1">
      <c r="B52" s="76" t="s">
        <v>213</v>
      </c>
      <c r="C52" s="17">
        <v>9.89</v>
      </c>
      <c r="D52" s="17">
        <v>9.51</v>
      </c>
      <c r="E52" s="17">
        <v>9.61</v>
      </c>
      <c r="F52" s="17">
        <v>25.37</v>
      </c>
    </row>
    <row r="53" spans="1:6" ht="15" customHeight="1">
      <c r="B53" s="76" t="s">
        <v>214</v>
      </c>
      <c r="C53" s="17">
        <v>9.89</v>
      </c>
      <c r="D53" s="17">
        <v>9.51</v>
      </c>
      <c r="E53" s="17">
        <v>9.61</v>
      </c>
      <c r="F53" s="17">
        <v>26.06</v>
      </c>
    </row>
    <row r="54" spans="1:6" ht="15" customHeight="1">
      <c r="A54" s="76">
        <v>1999</v>
      </c>
      <c r="B54" s="76" t="s">
        <v>203</v>
      </c>
      <c r="C54" s="17">
        <v>9.8800000000000008</v>
      </c>
      <c r="D54" s="17">
        <v>9.51</v>
      </c>
      <c r="E54" s="17">
        <v>9.61</v>
      </c>
      <c r="F54" s="17">
        <v>25.39</v>
      </c>
    </row>
    <row r="55" spans="1:6" ht="15" customHeight="1">
      <c r="B55" s="76" t="s">
        <v>204</v>
      </c>
      <c r="C55" s="17">
        <v>9.82</v>
      </c>
      <c r="D55" s="17">
        <v>9.51</v>
      </c>
      <c r="E55" s="17">
        <v>9.6</v>
      </c>
      <c r="F55" s="17">
        <v>25.17</v>
      </c>
    </row>
    <row r="56" spans="1:6" ht="15" customHeight="1">
      <c r="B56" s="76" t="s">
        <v>205</v>
      </c>
      <c r="C56" s="17">
        <v>9.8699999999999992</v>
      </c>
      <c r="D56" s="17">
        <v>9.5500000000000007</v>
      </c>
      <c r="E56" s="17">
        <v>9.64</v>
      </c>
      <c r="F56" s="17">
        <v>25.04</v>
      </c>
    </row>
    <row r="57" spans="1:6" ht="15" customHeight="1">
      <c r="B57" s="76" t="s">
        <v>206</v>
      </c>
      <c r="C57" s="17">
        <v>9.85</v>
      </c>
      <c r="D57" s="17">
        <v>9.57</v>
      </c>
      <c r="E57" s="17">
        <v>9.64</v>
      </c>
      <c r="F57" s="17">
        <v>25.78</v>
      </c>
    </row>
    <row r="58" spans="1:6" ht="15" customHeight="1">
      <c r="B58" s="76" t="s">
        <v>207</v>
      </c>
      <c r="C58" s="17">
        <v>9.91</v>
      </c>
      <c r="D58" s="17">
        <v>9.65</v>
      </c>
      <c r="E58" s="17">
        <v>9.7200000000000006</v>
      </c>
      <c r="F58" s="17">
        <v>27.4</v>
      </c>
    </row>
    <row r="59" spans="1:6" ht="15" customHeight="1">
      <c r="B59" s="76" t="s">
        <v>208</v>
      </c>
      <c r="C59" s="17">
        <v>10.06</v>
      </c>
      <c r="D59" s="17">
        <v>9.67</v>
      </c>
      <c r="E59" s="17">
        <v>9.7799999999999994</v>
      </c>
      <c r="F59" s="17">
        <v>27.17</v>
      </c>
    </row>
    <row r="60" spans="1:6" ht="15" customHeight="1">
      <c r="B60" s="76" t="s">
        <v>209</v>
      </c>
      <c r="C60" s="17">
        <v>10.06</v>
      </c>
      <c r="D60" s="17">
        <v>9.6300000000000008</v>
      </c>
      <c r="E60" s="17">
        <v>9.75</v>
      </c>
      <c r="F60" s="17">
        <v>27.39</v>
      </c>
    </row>
    <row r="61" spans="1:6" ht="15" customHeight="1">
      <c r="B61" s="76" t="s">
        <v>210</v>
      </c>
      <c r="C61" s="17">
        <v>10.130000000000001</v>
      </c>
      <c r="D61" s="17">
        <v>9.6999999999999993</v>
      </c>
      <c r="E61" s="17">
        <v>9.83</v>
      </c>
      <c r="F61" s="17">
        <v>28.16</v>
      </c>
    </row>
    <row r="62" spans="1:6" ht="15" customHeight="1">
      <c r="B62" s="76" t="s">
        <v>211</v>
      </c>
      <c r="C62" s="17">
        <v>10.09</v>
      </c>
      <c r="D62" s="17">
        <v>9.64</v>
      </c>
      <c r="E62" s="17">
        <v>9.77</v>
      </c>
      <c r="F62" s="17">
        <v>27.94</v>
      </c>
    </row>
    <row r="63" spans="1:6" ht="15" customHeight="1">
      <c r="B63" s="76" t="s">
        <v>212</v>
      </c>
      <c r="C63" s="17">
        <v>10.029999999999999</v>
      </c>
      <c r="D63" s="17">
        <v>9.6199999999999992</v>
      </c>
      <c r="E63" s="17">
        <v>9.74</v>
      </c>
      <c r="F63" s="17">
        <v>28.35</v>
      </c>
    </row>
    <row r="64" spans="1:6" ht="15" customHeight="1">
      <c r="B64" s="76" t="s">
        <v>213</v>
      </c>
      <c r="C64" s="17">
        <v>9.9700000000000006</v>
      </c>
      <c r="D64" s="17">
        <v>9.66</v>
      </c>
      <c r="E64" s="17">
        <v>9.75</v>
      </c>
      <c r="F64" s="17">
        <v>27.78</v>
      </c>
    </row>
    <row r="65" spans="1:6" ht="15" customHeight="1">
      <c r="B65" s="76" t="s">
        <v>214</v>
      </c>
      <c r="C65" s="17">
        <v>9.98</v>
      </c>
      <c r="D65" s="17">
        <v>9.6300000000000008</v>
      </c>
      <c r="E65" s="17">
        <v>9.7200000000000006</v>
      </c>
      <c r="F65" s="17">
        <v>26.16</v>
      </c>
    </row>
    <row r="66" spans="1:6" ht="15" customHeight="1">
      <c r="A66" s="76">
        <v>2000</v>
      </c>
      <c r="B66" s="76" t="s">
        <v>203</v>
      </c>
      <c r="C66" s="17">
        <v>9.94</v>
      </c>
      <c r="D66" s="17">
        <v>9.6199999999999992</v>
      </c>
      <c r="E66" s="17">
        <v>9.7100000000000009</v>
      </c>
      <c r="F66" s="17">
        <v>26.88</v>
      </c>
    </row>
    <row r="67" spans="1:6" ht="15" customHeight="1">
      <c r="B67" s="76" t="s">
        <v>204</v>
      </c>
      <c r="C67" s="17">
        <v>9.94</v>
      </c>
      <c r="D67" s="17">
        <v>9.64</v>
      </c>
      <c r="E67" s="17">
        <v>9.73</v>
      </c>
      <c r="F67" s="17">
        <v>27.78</v>
      </c>
    </row>
    <row r="68" spans="1:6" ht="15" customHeight="1">
      <c r="B68" s="76" t="s">
        <v>205</v>
      </c>
      <c r="C68" s="17">
        <v>9.94</v>
      </c>
      <c r="D68" s="17">
        <v>9.67</v>
      </c>
      <c r="E68" s="17">
        <v>9.74</v>
      </c>
      <c r="F68" s="17">
        <v>28.22</v>
      </c>
    </row>
    <row r="69" spans="1:6" ht="15" customHeight="1">
      <c r="B69" s="76" t="s">
        <v>206</v>
      </c>
      <c r="C69" s="17">
        <v>10.050000000000001</v>
      </c>
      <c r="D69" s="17">
        <v>9.7200000000000006</v>
      </c>
      <c r="E69" s="17">
        <v>9.82</v>
      </c>
      <c r="F69" s="17">
        <v>27.95</v>
      </c>
    </row>
    <row r="70" spans="1:6" ht="15" customHeight="1">
      <c r="B70" s="76" t="s">
        <v>207</v>
      </c>
      <c r="C70" s="17">
        <v>10.11</v>
      </c>
      <c r="D70" s="17">
        <v>9.69</v>
      </c>
      <c r="E70" s="17">
        <v>9.81</v>
      </c>
      <c r="F70" s="17">
        <v>28.92</v>
      </c>
    </row>
    <row r="71" spans="1:6" ht="15" customHeight="1">
      <c r="B71" s="76" t="s">
        <v>208</v>
      </c>
      <c r="C71" s="17">
        <v>10.130000000000001</v>
      </c>
      <c r="D71" s="17">
        <v>9.75</v>
      </c>
      <c r="E71" s="17">
        <v>9.8699999999999992</v>
      </c>
      <c r="F71" s="17">
        <v>29.99</v>
      </c>
    </row>
    <row r="72" spans="1:6" ht="15" customHeight="1">
      <c r="B72" s="76" t="s">
        <v>209</v>
      </c>
      <c r="C72" s="17">
        <v>10.16</v>
      </c>
      <c r="D72" s="17">
        <v>9.75</v>
      </c>
      <c r="E72" s="17">
        <v>9.8800000000000008</v>
      </c>
      <c r="F72" s="17">
        <v>29.65</v>
      </c>
    </row>
    <row r="73" spans="1:6" ht="15" customHeight="1">
      <c r="B73" s="76" t="s">
        <v>210</v>
      </c>
      <c r="C73" s="17">
        <v>10.11</v>
      </c>
      <c r="D73" s="17">
        <v>9.75</v>
      </c>
      <c r="E73" s="17">
        <v>9.86</v>
      </c>
      <c r="F73" s="17">
        <v>29.86</v>
      </c>
    </row>
    <row r="74" spans="1:6" ht="15" customHeight="1">
      <c r="B74" s="76" t="s">
        <v>211</v>
      </c>
      <c r="C74" s="17">
        <v>10.1</v>
      </c>
      <c r="D74" s="17">
        <v>9.75</v>
      </c>
      <c r="E74" s="17">
        <v>9.86</v>
      </c>
      <c r="F74" s="17">
        <v>29.99</v>
      </c>
    </row>
    <row r="75" spans="1:6" ht="15" customHeight="1">
      <c r="B75" s="76" t="s">
        <v>212</v>
      </c>
      <c r="C75" s="17">
        <v>10.07</v>
      </c>
      <c r="D75" s="17">
        <v>9.76</v>
      </c>
      <c r="E75" s="17">
        <v>9.86</v>
      </c>
      <c r="F75" s="17">
        <v>30.34</v>
      </c>
    </row>
    <row r="76" spans="1:6" ht="15" customHeight="1">
      <c r="B76" s="76" t="s">
        <v>213</v>
      </c>
      <c r="C76" s="17">
        <v>10.050000000000001</v>
      </c>
      <c r="D76" s="17">
        <v>9.75</v>
      </c>
      <c r="E76" s="17">
        <v>9.84</v>
      </c>
      <c r="F76" s="17">
        <v>29.04</v>
      </c>
    </row>
    <row r="77" spans="1:6" ht="15" customHeight="1">
      <c r="B77" s="76" t="s">
        <v>214</v>
      </c>
      <c r="C77" s="17">
        <v>10.08</v>
      </c>
      <c r="D77" s="17">
        <v>9.7799999999999994</v>
      </c>
      <c r="E77" s="17">
        <v>9.86</v>
      </c>
      <c r="F77" s="17">
        <v>28.37</v>
      </c>
    </row>
    <row r="78" spans="1:6" ht="15" customHeight="1">
      <c r="A78" s="76">
        <v>2001</v>
      </c>
      <c r="B78" s="76" t="s">
        <v>203</v>
      </c>
      <c r="C78" s="17">
        <v>10.14</v>
      </c>
      <c r="D78" s="17">
        <v>9.74</v>
      </c>
      <c r="E78" s="17">
        <v>9.86</v>
      </c>
      <c r="F78" s="17">
        <v>29.57</v>
      </c>
    </row>
    <row r="79" spans="1:6" ht="15" customHeight="1">
      <c r="B79" s="76" t="s">
        <v>204</v>
      </c>
      <c r="C79" s="17">
        <v>10.09</v>
      </c>
      <c r="D79" s="17">
        <v>9.76</v>
      </c>
      <c r="E79" s="17">
        <v>9.86</v>
      </c>
      <c r="F79" s="17">
        <v>30.17</v>
      </c>
    </row>
    <row r="80" spans="1:6" ht="15" customHeight="1">
      <c r="B80" s="76" t="s">
        <v>205</v>
      </c>
      <c r="C80" s="17">
        <v>10.09</v>
      </c>
      <c r="D80" s="17">
        <v>9.76</v>
      </c>
      <c r="E80" s="17">
        <v>9.86</v>
      </c>
      <c r="F80" s="17">
        <v>30.21</v>
      </c>
    </row>
    <row r="81" spans="1:6" ht="15" customHeight="1">
      <c r="B81" s="76" t="s">
        <v>206</v>
      </c>
      <c r="C81" s="17">
        <v>10.14</v>
      </c>
      <c r="D81" s="17">
        <v>9.7899999999999991</v>
      </c>
      <c r="E81" s="17">
        <v>9.9</v>
      </c>
      <c r="F81" s="17">
        <v>30.51</v>
      </c>
    </row>
    <row r="82" spans="1:6" ht="15" customHeight="1">
      <c r="B82" s="76" t="s">
        <v>207</v>
      </c>
      <c r="C82" s="17">
        <v>10.14</v>
      </c>
      <c r="D82" s="17">
        <v>9.77</v>
      </c>
      <c r="E82" s="17">
        <v>9.8800000000000008</v>
      </c>
      <c r="F82" s="17">
        <v>30.37</v>
      </c>
    </row>
    <row r="83" spans="1:6" ht="15" customHeight="1">
      <c r="B83" s="76" t="s">
        <v>208</v>
      </c>
      <c r="C83" s="17">
        <v>10.23</v>
      </c>
      <c r="D83" s="17">
        <v>9.82</v>
      </c>
      <c r="E83" s="17">
        <v>9.9499999999999993</v>
      </c>
      <c r="F83" s="17">
        <v>31.3</v>
      </c>
    </row>
    <row r="84" spans="1:6" ht="15" customHeight="1">
      <c r="B84" s="76" t="s">
        <v>209</v>
      </c>
      <c r="C84" s="17">
        <v>10.25</v>
      </c>
      <c r="D84" s="17">
        <v>9.7899999999999991</v>
      </c>
      <c r="E84" s="17">
        <v>9.94</v>
      </c>
      <c r="F84" s="17">
        <v>31.88</v>
      </c>
    </row>
    <row r="85" spans="1:6" ht="15" customHeight="1">
      <c r="B85" s="76" t="s">
        <v>210</v>
      </c>
      <c r="C85" s="17">
        <v>10.24</v>
      </c>
      <c r="D85" s="17">
        <v>9.81</v>
      </c>
      <c r="E85" s="17">
        <v>9.9499999999999993</v>
      </c>
      <c r="F85" s="17">
        <v>32.08</v>
      </c>
    </row>
    <row r="86" spans="1:6" ht="15" customHeight="1">
      <c r="B86" s="76" t="s">
        <v>211</v>
      </c>
      <c r="C86" s="17">
        <v>10.220000000000001</v>
      </c>
      <c r="D86" s="17">
        <v>9.85</v>
      </c>
      <c r="E86" s="17">
        <v>9.9700000000000006</v>
      </c>
      <c r="F86" s="17">
        <v>31.64</v>
      </c>
    </row>
    <row r="87" spans="1:6" ht="15" customHeight="1">
      <c r="B87" s="76" t="s">
        <v>212</v>
      </c>
      <c r="C87" s="17">
        <v>10.18</v>
      </c>
      <c r="D87" s="17">
        <v>9.84</v>
      </c>
      <c r="E87" s="17">
        <v>9.9499999999999993</v>
      </c>
      <c r="F87" s="17">
        <v>32.14</v>
      </c>
    </row>
    <row r="88" spans="1:6" ht="15" customHeight="1">
      <c r="B88" s="76" t="s">
        <v>213</v>
      </c>
      <c r="C88" s="17">
        <v>10.23</v>
      </c>
      <c r="D88" s="17">
        <v>9.76</v>
      </c>
      <c r="E88" s="17">
        <v>9.91</v>
      </c>
      <c r="F88" s="17">
        <v>31.65</v>
      </c>
    </row>
    <row r="89" spans="1:6" ht="15" customHeight="1">
      <c r="B89" s="76" t="s">
        <v>214</v>
      </c>
      <c r="C89" s="17">
        <v>10.17</v>
      </c>
      <c r="D89" s="17">
        <v>9.75</v>
      </c>
      <c r="E89" s="17">
        <v>9.8800000000000008</v>
      </c>
      <c r="F89" s="17">
        <v>30.59</v>
      </c>
    </row>
    <row r="90" spans="1:6" ht="15" customHeight="1">
      <c r="A90" s="76">
        <v>2002</v>
      </c>
      <c r="B90" s="76" t="s">
        <v>203</v>
      </c>
      <c r="C90" s="17">
        <v>10.17</v>
      </c>
      <c r="D90" s="17">
        <v>9.8000000000000007</v>
      </c>
      <c r="E90" s="17">
        <v>9.91</v>
      </c>
      <c r="F90" s="17">
        <v>31.59</v>
      </c>
    </row>
    <row r="91" spans="1:6" ht="15" customHeight="1">
      <c r="B91" s="76" t="s">
        <v>204</v>
      </c>
      <c r="C91" s="17">
        <v>10.14</v>
      </c>
      <c r="D91" s="17">
        <v>9.8000000000000007</v>
      </c>
      <c r="E91" s="17">
        <v>9.91</v>
      </c>
      <c r="F91" s="17">
        <v>31.47</v>
      </c>
    </row>
    <row r="92" spans="1:6" ht="15" customHeight="1">
      <c r="B92" s="76" t="s">
        <v>205</v>
      </c>
      <c r="C92" s="17">
        <v>10.17</v>
      </c>
      <c r="D92" s="17">
        <v>9.85</v>
      </c>
      <c r="E92" s="17">
        <v>9.9499999999999993</v>
      </c>
      <c r="F92" s="17">
        <v>31.65</v>
      </c>
    </row>
    <row r="93" spans="1:6" ht="15" customHeight="1">
      <c r="B93" s="76" t="s">
        <v>206</v>
      </c>
      <c r="C93" s="17">
        <v>10.15</v>
      </c>
      <c r="D93" s="17">
        <v>9.8699999999999992</v>
      </c>
      <c r="E93" s="17">
        <v>9.9600000000000009</v>
      </c>
      <c r="F93" s="17">
        <v>31.72</v>
      </c>
    </row>
    <row r="94" spans="1:6" ht="15" customHeight="1">
      <c r="B94" s="76" t="s">
        <v>207</v>
      </c>
      <c r="C94" s="17">
        <v>10.24</v>
      </c>
      <c r="D94" s="17">
        <v>9.8800000000000008</v>
      </c>
      <c r="E94" s="17">
        <v>9.99</v>
      </c>
      <c r="F94" s="17">
        <v>31.61</v>
      </c>
    </row>
    <row r="95" spans="1:6" ht="15" customHeight="1">
      <c r="B95" s="76" t="s">
        <v>208</v>
      </c>
      <c r="C95" s="17">
        <v>10.27</v>
      </c>
      <c r="D95" s="17">
        <v>9.92</v>
      </c>
      <c r="E95" s="17">
        <v>10.039999999999999</v>
      </c>
      <c r="F95" s="17">
        <v>32.56</v>
      </c>
    </row>
    <row r="96" spans="1:6" ht="15" customHeight="1">
      <c r="B96" s="76" t="s">
        <v>209</v>
      </c>
      <c r="C96" s="17">
        <v>10.26</v>
      </c>
      <c r="D96" s="17">
        <v>9.9700000000000006</v>
      </c>
      <c r="E96" s="17">
        <v>10.07</v>
      </c>
      <c r="F96" s="17">
        <v>33.020000000000003</v>
      </c>
    </row>
    <row r="97" spans="1:6" ht="15" customHeight="1">
      <c r="B97" s="76" t="s">
        <v>210</v>
      </c>
      <c r="C97" s="17">
        <v>10.27</v>
      </c>
      <c r="D97" s="17">
        <v>9.91</v>
      </c>
      <c r="E97" s="17">
        <v>10.029999999999999</v>
      </c>
      <c r="F97" s="17">
        <v>32.35</v>
      </c>
    </row>
    <row r="98" spans="1:6" ht="15" customHeight="1">
      <c r="B98" s="76" t="s">
        <v>211</v>
      </c>
      <c r="C98" s="17">
        <v>10.24</v>
      </c>
      <c r="D98" s="17">
        <v>9.93</v>
      </c>
      <c r="E98" s="17">
        <v>10.029999999999999</v>
      </c>
      <c r="F98" s="17">
        <v>33.83</v>
      </c>
    </row>
    <row r="99" spans="1:6" ht="15" customHeight="1">
      <c r="B99" s="76" t="s">
        <v>212</v>
      </c>
      <c r="C99" s="17">
        <v>10.23</v>
      </c>
      <c r="D99" s="17">
        <v>9.94</v>
      </c>
      <c r="E99" s="17">
        <v>10.039999999999999</v>
      </c>
      <c r="F99" s="17">
        <v>33.65</v>
      </c>
    </row>
    <row r="100" spans="1:6" ht="15" customHeight="1">
      <c r="B100" s="76" t="s">
        <v>213</v>
      </c>
      <c r="C100" s="17">
        <v>10.25</v>
      </c>
      <c r="D100" s="17">
        <v>9.91</v>
      </c>
      <c r="E100" s="17">
        <v>10.02</v>
      </c>
      <c r="F100" s="17">
        <v>31.78</v>
      </c>
    </row>
    <row r="101" spans="1:6" ht="15" customHeight="1">
      <c r="B101" s="76" t="s">
        <v>214</v>
      </c>
      <c r="C101" s="17">
        <v>10.24</v>
      </c>
      <c r="D101" s="17">
        <v>9.86</v>
      </c>
      <c r="E101" s="17">
        <v>9.98</v>
      </c>
      <c r="F101" s="17">
        <v>31.75</v>
      </c>
    </row>
    <row r="102" spans="1:6" ht="15" customHeight="1">
      <c r="A102" s="76">
        <v>2003</v>
      </c>
      <c r="B102" s="76" t="s">
        <v>203</v>
      </c>
      <c r="C102" s="17">
        <v>10.199999999999999</v>
      </c>
      <c r="D102" s="17">
        <v>9.89</v>
      </c>
      <c r="E102" s="17">
        <v>9.99</v>
      </c>
      <c r="F102" s="17">
        <v>31.6</v>
      </c>
    </row>
    <row r="103" spans="1:6" ht="15" customHeight="1">
      <c r="B103" s="76" t="s">
        <v>204</v>
      </c>
      <c r="C103" s="17">
        <v>10.23</v>
      </c>
      <c r="D103" s="17">
        <v>9.89</v>
      </c>
      <c r="E103" s="17">
        <v>10</v>
      </c>
      <c r="F103" s="17">
        <v>31.39</v>
      </c>
    </row>
    <row r="104" spans="1:6" ht="15" customHeight="1">
      <c r="B104" s="76" t="s">
        <v>205</v>
      </c>
      <c r="C104" s="17">
        <v>10.199999999999999</v>
      </c>
      <c r="D104" s="17">
        <v>9.93</v>
      </c>
      <c r="E104" s="17">
        <v>10.02</v>
      </c>
      <c r="F104" s="17">
        <v>31.93</v>
      </c>
    </row>
    <row r="105" spans="1:6" ht="15" customHeight="1">
      <c r="B105" s="76" t="s">
        <v>206</v>
      </c>
      <c r="C105" s="17">
        <v>10.25</v>
      </c>
      <c r="D105" s="17">
        <v>9.91</v>
      </c>
      <c r="E105" s="17">
        <v>10.02</v>
      </c>
      <c r="F105" s="17">
        <v>31.82</v>
      </c>
    </row>
    <row r="106" spans="1:6" ht="15" customHeight="1">
      <c r="B106" s="76" t="s">
        <v>207</v>
      </c>
      <c r="C106" s="17">
        <v>10.34</v>
      </c>
      <c r="D106" s="17">
        <v>9.92</v>
      </c>
      <c r="E106" s="17">
        <v>10.06</v>
      </c>
      <c r="F106" s="17">
        <v>31.67</v>
      </c>
    </row>
    <row r="107" spans="1:6" ht="15" customHeight="1">
      <c r="B107" s="76" t="s">
        <v>208</v>
      </c>
      <c r="C107" s="17">
        <v>10.34</v>
      </c>
      <c r="D107" s="17">
        <v>9.98</v>
      </c>
      <c r="E107" s="17">
        <v>10.09</v>
      </c>
      <c r="F107" s="17">
        <v>31.84</v>
      </c>
    </row>
    <row r="108" spans="1:6" ht="15" customHeight="1">
      <c r="B108" s="76" t="s">
        <v>209</v>
      </c>
      <c r="C108" s="17">
        <v>10.37</v>
      </c>
      <c r="D108" s="17">
        <v>9.9700000000000006</v>
      </c>
      <c r="E108" s="17">
        <v>10.11</v>
      </c>
      <c r="F108" s="17">
        <v>33.659999999999997</v>
      </c>
    </row>
    <row r="109" spans="1:6" ht="15" customHeight="1">
      <c r="B109" s="76" t="s">
        <v>210</v>
      </c>
      <c r="C109" s="17">
        <v>10.32</v>
      </c>
      <c r="D109" s="17">
        <v>9.9700000000000006</v>
      </c>
      <c r="E109" s="17">
        <v>10.08</v>
      </c>
      <c r="F109" s="17">
        <v>32.31</v>
      </c>
    </row>
    <row r="110" spans="1:6" ht="15" customHeight="1">
      <c r="B110" s="76" t="s">
        <v>211</v>
      </c>
      <c r="C110" s="17">
        <v>10.28</v>
      </c>
      <c r="D110" s="17">
        <v>9.9499999999999993</v>
      </c>
      <c r="E110" s="17">
        <v>10.07</v>
      </c>
      <c r="F110" s="17">
        <v>33.42</v>
      </c>
    </row>
    <row r="111" spans="1:6" ht="15" customHeight="1">
      <c r="B111" s="76" t="s">
        <v>212</v>
      </c>
      <c r="C111" s="17">
        <v>10.33</v>
      </c>
      <c r="D111" s="17">
        <v>9.98</v>
      </c>
      <c r="E111" s="17">
        <v>10.09</v>
      </c>
      <c r="F111" s="17">
        <v>32.64</v>
      </c>
    </row>
    <row r="112" spans="1:6" ht="15" customHeight="1">
      <c r="B112" s="76" t="s">
        <v>213</v>
      </c>
      <c r="C112" s="17">
        <v>10.17</v>
      </c>
      <c r="D112" s="17">
        <v>9.92</v>
      </c>
      <c r="E112" s="17">
        <v>10</v>
      </c>
      <c r="F112" s="17">
        <v>31.37</v>
      </c>
    </row>
    <row r="113" spans="1:6" ht="15" customHeight="1">
      <c r="B113" s="76" t="s">
        <v>214</v>
      </c>
      <c r="C113" s="17">
        <v>10.23</v>
      </c>
      <c r="D113" s="17">
        <v>9.91</v>
      </c>
      <c r="E113" s="17">
        <v>10.02</v>
      </c>
      <c r="F113" s="17">
        <v>32</v>
      </c>
    </row>
    <row r="114" spans="1:6" ht="15" customHeight="1">
      <c r="A114" s="76">
        <v>2004</v>
      </c>
      <c r="B114" s="76" t="s">
        <v>203</v>
      </c>
      <c r="C114" s="17">
        <v>10.220000000000001</v>
      </c>
      <c r="D114" s="17">
        <v>9.93</v>
      </c>
      <c r="E114" s="17">
        <v>10.029999999999999</v>
      </c>
      <c r="F114" s="17">
        <v>32.380000000000003</v>
      </c>
    </row>
    <row r="115" spans="1:6" ht="15" customHeight="1">
      <c r="B115" s="76" t="s">
        <v>204</v>
      </c>
      <c r="C115" s="17">
        <v>10.210000000000001</v>
      </c>
      <c r="D115" s="17">
        <v>9.89</v>
      </c>
      <c r="E115" s="17">
        <v>9.99</v>
      </c>
      <c r="F115" s="17">
        <v>31.58</v>
      </c>
    </row>
    <row r="116" spans="1:6" ht="15" customHeight="1">
      <c r="B116" s="76" t="s">
        <v>205</v>
      </c>
      <c r="C116" s="17">
        <v>10.29</v>
      </c>
      <c r="D116" s="17">
        <v>9.9600000000000009</v>
      </c>
      <c r="E116" s="17">
        <v>10.07</v>
      </c>
      <c r="F116" s="17">
        <v>33.03</v>
      </c>
    </row>
    <row r="117" spans="1:6" ht="15" customHeight="1">
      <c r="B117" s="76" t="s">
        <v>206</v>
      </c>
      <c r="C117" s="17">
        <v>10.23</v>
      </c>
      <c r="D117" s="17">
        <v>10</v>
      </c>
      <c r="E117" s="17">
        <v>10.07</v>
      </c>
      <c r="F117" s="17">
        <v>30.9</v>
      </c>
    </row>
    <row r="118" spans="1:6" ht="15" customHeight="1">
      <c r="B118" s="76" t="s">
        <v>207</v>
      </c>
      <c r="C118" s="17">
        <v>10.28</v>
      </c>
      <c r="D118" s="17">
        <v>9.99</v>
      </c>
      <c r="E118" s="17">
        <v>10.09</v>
      </c>
      <c r="F118" s="17">
        <v>32.58</v>
      </c>
    </row>
    <row r="119" spans="1:6" ht="15" customHeight="1">
      <c r="B119" s="90" t="s">
        <v>215</v>
      </c>
      <c r="C119" s="17">
        <v>10.42</v>
      </c>
      <c r="D119" s="17">
        <v>10.02</v>
      </c>
      <c r="E119" s="17">
        <v>10.16</v>
      </c>
      <c r="F119" s="17">
        <v>33.200000000000003</v>
      </c>
    </row>
    <row r="120" spans="1:6" ht="15" customHeight="1">
      <c r="B120" s="76" t="s">
        <v>209</v>
      </c>
      <c r="C120" s="17">
        <v>10.39</v>
      </c>
      <c r="D120" s="17">
        <v>10.029999999999999</v>
      </c>
      <c r="E120" s="17">
        <v>10.15</v>
      </c>
      <c r="F120" s="17">
        <v>32.799999999999997</v>
      </c>
    </row>
    <row r="121" spans="1:6" ht="15" customHeight="1">
      <c r="B121" s="76" t="s">
        <v>210</v>
      </c>
      <c r="C121" s="17">
        <v>10.35</v>
      </c>
      <c r="D121" s="17">
        <v>10.02</v>
      </c>
      <c r="E121" s="17">
        <v>10.14</v>
      </c>
      <c r="F121" s="17">
        <v>33.369999999999997</v>
      </c>
    </row>
    <row r="122" spans="1:6" ht="15" customHeight="1">
      <c r="B122" s="76" t="s">
        <v>211</v>
      </c>
      <c r="C122" s="17">
        <v>10.44</v>
      </c>
      <c r="D122" s="17">
        <v>10.06</v>
      </c>
      <c r="E122" s="17">
        <v>10.199999999999999</v>
      </c>
      <c r="F122" s="17">
        <v>33.86</v>
      </c>
    </row>
    <row r="123" spans="1:6" ht="15" customHeight="1">
      <c r="B123" s="76" t="s">
        <v>212</v>
      </c>
      <c r="C123" s="17">
        <v>10.34</v>
      </c>
      <c r="D123" s="17">
        <v>10.039999999999999</v>
      </c>
      <c r="E123" s="17">
        <v>10.130000000000001</v>
      </c>
      <c r="F123" s="17">
        <v>31.9</v>
      </c>
    </row>
    <row r="124" spans="1:6" ht="15" customHeight="1">
      <c r="B124" s="76" t="s">
        <v>213</v>
      </c>
      <c r="C124" s="17">
        <v>10.35</v>
      </c>
      <c r="D124" s="17">
        <v>10</v>
      </c>
      <c r="E124" s="17">
        <v>10.119999999999999</v>
      </c>
      <c r="F124" s="17">
        <v>31.72</v>
      </c>
    </row>
    <row r="125" spans="1:6" ht="15" customHeight="1">
      <c r="B125" s="76" t="s">
        <v>214</v>
      </c>
      <c r="C125" s="17">
        <v>10.27</v>
      </c>
      <c r="D125" s="17">
        <v>10</v>
      </c>
      <c r="E125" s="17">
        <v>10.09</v>
      </c>
      <c r="F125" s="17">
        <v>31.73</v>
      </c>
    </row>
    <row r="126" spans="1:6" ht="15" customHeight="1">
      <c r="A126" s="76">
        <v>2005</v>
      </c>
      <c r="B126" s="76" t="s">
        <v>203</v>
      </c>
      <c r="C126" s="17">
        <v>10.35</v>
      </c>
      <c r="D126" s="17">
        <v>9.99</v>
      </c>
      <c r="E126" s="17">
        <v>10.11</v>
      </c>
      <c r="F126" s="17">
        <v>32.22</v>
      </c>
    </row>
    <row r="127" spans="1:6" ht="15" customHeight="1">
      <c r="B127" s="76" t="s">
        <v>204</v>
      </c>
      <c r="C127" s="17">
        <v>10.26</v>
      </c>
      <c r="D127" s="17">
        <v>10.01</v>
      </c>
      <c r="E127" s="17">
        <v>10.09</v>
      </c>
      <c r="F127" s="17">
        <v>31.53</v>
      </c>
    </row>
    <row r="128" spans="1:6" ht="15" customHeight="1">
      <c r="B128" s="76" t="s">
        <v>205</v>
      </c>
      <c r="C128" s="17">
        <v>10.29</v>
      </c>
      <c r="D128" s="17">
        <v>9.99</v>
      </c>
      <c r="E128" s="17">
        <v>10.1</v>
      </c>
      <c r="F128" s="17">
        <v>31.81</v>
      </c>
    </row>
    <row r="129" spans="1:7" ht="15" customHeight="1">
      <c r="B129" s="76" t="s">
        <v>206</v>
      </c>
      <c r="C129" s="17">
        <v>10.35</v>
      </c>
      <c r="D129" s="17">
        <v>10.01</v>
      </c>
      <c r="E129" s="17">
        <v>10.119999999999999</v>
      </c>
      <c r="F129" s="17">
        <v>32.07</v>
      </c>
    </row>
    <row r="130" spans="1:7" ht="15" customHeight="1">
      <c r="B130" s="76" t="s">
        <v>207</v>
      </c>
      <c r="C130" s="17">
        <v>10.36</v>
      </c>
      <c r="D130" s="17">
        <v>10.07</v>
      </c>
      <c r="E130" s="17">
        <v>10.18</v>
      </c>
      <c r="F130" s="17">
        <v>31.45</v>
      </c>
      <c r="G130" s="17"/>
    </row>
    <row r="131" spans="1:7" ht="15" customHeight="1">
      <c r="B131" s="76" t="s">
        <v>208</v>
      </c>
      <c r="C131" s="17">
        <v>10.37</v>
      </c>
      <c r="D131" s="17">
        <v>10.039999999999999</v>
      </c>
      <c r="E131" s="17">
        <v>10.17</v>
      </c>
      <c r="F131" s="17">
        <v>31.93</v>
      </c>
    </row>
    <row r="132" spans="1:7" ht="15" customHeight="1">
      <c r="B132" s="76" t="s">
        <v>209</v>
      </c>
      <c r="C132" s="17">
        <v>10.46</v>
      </c>
      <c r="D132" s="17">
        <v>10.08</v>
      </c>
      <c r="E132" s="17">
        <v>10.23</v>
      </c>
      <c r="F132" s="17">
        <v>31.51</v>
      </c>
    </row>
    <row r="133" spans="1:7" ht="15" customHeight="1">
      <c r="B133" s="76" t="s">
        <v>210</v>
      </c>
      <c r="C133" s="17">
        <v>10.44</v>
      </c>
      <c r="D133" s="17">
        <v>10.08</v>
      </c>
      <c r="E133" s="17">
        <v>10.210000000000001</v>
      </c>
      <c r="F133" s="17">
        <v>30.84</v>
      </c>
    </row>
    <row r="134" spans="1:7" ht="15" customHeight="1">
      <c r="B134" s="76" t="s">
        <v>211</v>
      </c>
      <c r="C134" s="17">
        <v>10.45</v>
      </c>
      <c r="D134" s="17">
        <v>10.06</v>
      </c>
      <c r="E134" s="17">
        <v>10.199999999999999</v>
      </c>
      <c r="F134" s="17">
        <v>31.68</v>
      </c>
    </row>
    <row r="135" spans="1:7" ht="15" customHeight="1">
      <c r="B135" s="76" t="s">
        <v>212</v>
      </c>
      <c r="C135" s="17">
        <v>10.47</v>
      </c>
      <c r="D135" s="17">
        <v>9.99</v>
      </c>
      <c r="E135" s="17">
        <v>10.18</v>
      </c>
      <c r="F135" s="17">
        <v>31.87</v>
      </c>
    </row>
    <row r="136" spans="1:7" ht="15" customHeight="1">
      <c r="B136" s="76" t="s">
        <v>213</v>
      </c>
      <c r="C136" s="17">
        <v>10.4</v>
      </c>
      <c r="D136" s="17">
        <v>9.9600000000000009</v>
      </c>
      <c r="E136" s="17">
        <v>10.14</v>
      </c>
      <c r="F136" s="17">
        <v>30.93</v>
      </c>
    </row>
    <row r="137" spans="1:7" ht="15" customHeight="1">
      <c r="B137" s="76" t="s">
        <v>214</v>
      </c>
      <c r="C137" s="17">
        <v>10.37</v>
      </c>
      <c r="D137" s="17">
        <v>9.99</v>
      </c>
      <c r="E137" s="17">
        <v>10.119999999999999</v>
      </c>
      <c r="F137" s="17">
        <v>30.12</v>
      </c>
    </row>
    <row r="138" spans="1:7" ht="15" customHeight="1">
      <c r="A138" s="76">
        <v>2006</v>
      </c>
      <c r="B138" s="76" t="s">
        <v>203</v>
      </c>
      <c r="C138" s="17">
        <v>10.39</v>
      </c>
      <c r="D138" s="17">
        <v>10.039999999999999</v>
      </c>
      <c r="E138" s="17">
        <v>10.16</v>
      </c>
      <c r="F138" s="17">
        <v>30.98</v>
      </c>
    </row>
    <row r="139" spans="1:7" ht="15" customHeight="1">
      <c r="B139" s="76" t="s">
        <v>204</v>
      </c>
      <c r="C139" s="17">
        <v>10.42</v>
      </c>
      <c r="D139" s="17">
        <v>10.01</v>
      </c>
      <c r="E139" s="17">
        <v>10.16</v>
      </c>
      <c r="F139" s="17">
        <v>30.61</v>
      </c>
    </row>
    <row r="140" spans="1:7" ht="15" customHeight="1">
      <c r="B140" s="76" t="s">
        <v>205</v>
      </c>
      <c r="C140" s="17">
        <v>10.38</v>
      </c>
      <c r="D140" s="17">
        <v>10.01</v>
      </c>
      <c r="E140" s="17">
        <v>10.14</v>
      </c>
      <c r="F140" s="17">
        <v>30.92</v>
      </c>
    </row>
    <row r="141" spans="1:7" ht="15" customHeight="1">
      <c r="B141" s="76" t="s">
        <v>206</v>
      </c>
      <c r="C141" s="17">
        <v>10.38</v>
      </c>
      <c r="D141" s="17">
        <v>10</v>
      </c>
      <c r="E141" s="17">
        <v>10.130000000000001</v>
      </c>
      <c r="F141" s="17">
        <v>30.1</v>
      </c>
    </row>
    <row r="142" spans="1:7" ht="15" customHeight="1">
      <c r="B142" s="76" t="s">
        <v>207</v>
      </c>
      <c r="C142" s="17">
        <v>10.4</v>
      </c>
      <c r="D142" s="17">
        <v>10.07</v>
      </c>
      <c r="E142" s="17">
        <v>10.19</v>
      </c>
      <c r="F142" s="17">
        <v>31.81</v>
      </c>
    </row>
    <row r="143" spans="1:7" ht="15" customHeight="1">
      <c r="B143" s="76" t="s">
        <v>208</v>
      </c>
      <c r="C143" s="17">
        <v>10.5</v>
      </c>
      <c r="D143" s="17">
        <v>10.06</v>
      </c>
      <c r="E143" s="17">
        <v>10.24</v>
      </c>
      <c r="F143" s="17">
        <v>30.68</v>
      </c>
    </row>
    <row r="144" spans="1:7" ht="15" customHeight="1">
      <c r="B144" s="76" t="s">
        <v>209</v>
      </c>
      <c r="C144" s="17">
        <v>10.51</v>
      </c>
      <c r="D144" s="17">
        <v>10.08</v>
      </c>
      <c r="E144" s="17">
        <v>10.220000000000001</v>
      </c>
      <c r="F144" s="17">
        <v>29.89</v>
      </c>
    </row>
    <row r="145" spans="1:6" ht="15" customHeight="1">
      <c r="B145" s="76" t="s">
        <v>210</v>
      </c>
      <c r="C145" s="17">
        <v>10.48</v>
      </c>
      <c r="D145" s="17">
        <v>10.1</v>
      </c>
      <c r="E145" s="17">
        <v>10.24</v>
      </c>
      <c r="F145" s="17">
        <v>31.02</v>
      </c>
    </row>
    <row r="146" spans="1:6" ht="15" customHeight="1">
      <c r="B146" s="76" t="s">
        <v>211</v>
      </c>
      <c r="C146" s="17">
        <v>10.5</v>
      </c>
      <c r="D146" s="17">
        <v>10.06</v>
      </c>
      <c r="E146" s="17">
        <v>10.210000000000001</v>
      </c>
      <c r="F146" s="17">
        <v>30.68</v>
      </c>
    </row>
    <row r="147" spans="1:6" ht="15" customHeight="1">
      <c r="B147" s="76" t="s">
        <v>212</v>
      </c>
      <c r="C147" s="17">
        <v>10.45</v>
      </c>
      <c r="D147" s="17">
        <v>10.01</v>
      </c>
      <c r="E147" s="17">
        <v>10.18</v>
      </c>
      <c r="F147" s="17">
        <v>30.23</v>
      </c>
    </row>
    <row r="148" spans="1:6" ht="15" customHeight="1">
      <c r="B148" s="76" t="s">
        <v>213</v>
      </c>
      <c r="C148" s="17">
        <v>10.39</v>
      </c>
      <c r="D148" s="17">
        <v>10.02</v>
      </c>
      <c r="E148" s="17">
        <v>10.15</v>
      </c>
      <c r="F148" s="17">
        <v>29.35</v>
      </c>
    </row>
    <row r="149" spans="1:6" ht="15" customHeight="1">
      <c r="B149" s="76" t="s">
        <v>214</v>
      </c>
      <c r="C149" s="17">
        <v>10.32</v>
      </c>
      <c r="D149" s="17">
        <v>9.9600000000000009</v>
      </c>
      <c r="E149" s="17">
        <v>10.1</v>
      </c>
      <c r="F149" s="17">
        <v>29.05</v>
      </c>
    </row>
    <row r="150" spans="1:6" ht="15" customHeight="1">
      <c r="A150" s="76">
        <v>2007</v>
      </c>
      <c r="B150" s="76" t="s">
        <v>203</v>
      </c>
      <c r="C150" s="17">
        <v>10.33</v>
      </c>
      <c r="D150" s="17">
        <v>9.9499999999999993</v>
      </c>
      <c r="E150" s="17">
        <v>10.08</v>
      </c>
      <c r="F150" s="17">
        <v>29.54</v>
      </c>
    </row>
    <row r="151" spans="1:6" ht="15" customHeight="1">
      <c r="B151" s="76" t="s">
        <v>204</v>
      </c>
      <c r="C151" s="17">
        <v>10.3</v>
      </c>
      <c r="D151" s="17">
        <v>9.9700000000000006</v>
      </c>
      <c r="E151" s="17">
        <v>10.09</v>
      </c>
      <c r="F151" s="17">
        <v>28.89</v>
      </c>
    </row>
    <row r="152" spans="1:6" ht="15" customHeight="1">
      <c r="B152" s="76" t="s">
        <v>205</v>
      </c>
      <c r="C152" s="17">
        <v>10.28</v>
      </c>
      <c r="D152" s="17">
        <v>9.9700000000000006</v>
      </c>
      <c r="E152" s="17">
        <v>10.09</v>
      </c>
      <c r="F152" s="17">
        <v>29.11</v>
      </c>
    </row>
    <row r="153" spans="1:6" ht="15" customHeight="1">
      <c r="B153" s="76" t="s">
        <v>206</v>
      </c>
      <c r="C153" s="17">
        <v>10.33</v>
      </c>
      <c r="D153" s="17">
        <v>9.9700000000000006</v>
      </c>
      <c r="E153" s="17">
        <v>10.1</v>
      </c>
      <c r="F153" s="17">
        <v>29.44</v>
      </c>
    </row>
    <row r="154" spans="1:6" ht="15" customHeight="1">
      <c r="B154" s="76" t="s">
        <v>207</v>
      </c>
      <c r="C154" s="17">
        <v>10.32</v>
      </c>
      <c r="D154" s="17">
        <v>10.01</v>
      </c>
      <c r="E154" s="17">
        <v>10.119999999999999</v>
      </c>
      <c r="F154" s="17">
        <v>29.23</v>
      </c>
    </row>
    <row r="155" spans="1:6" ht="15" customHeight="1">
      <c r="B155" s="76" t="s">
        <v>208</v>
      </c>
      <c r="C155" s="17">
        <v>10.3</v>
      </c>
      <c r="D155" s="17">
        <v>10.029999999999999</v>
      </c>
      <c r="E155" s="17">
        <v>10.119999999999999</v>
      </c>
      <c r="F155" s="17">
        <v>29.01</v>
      </c>
    </row>
    <row r="156" spans="1:6" ht="15" customHeight="1">
      <c r="B156" s="76" t="s">
        <v>209</v>
      </c>
      <c r="C156" s="17">
        <v>10.31</v>
      </c>
      <c r="D156" s="17">
        <v>10.050000000000001</v>
      </c>
      <c r="E156" s="17">
        <v>10.14</v>
      </c>
      <c r="F156" s="17">
        <v>29.15</v>
      </c>
    </row>
    <row r="157" spans="1:6" ht="15" customHeight="1">
      <c r="B157" s="76" t="s">
        <v>210</v>
      </c>
      <c r="C157" s="17">
        <v>10.3</v>
      </c>
      <c r="D157" s="17">
        <v>10</v>
      </c>
      <c r="E157" s="17">
        <v>10.130000000000001</v>
      </c>
      <c r="F157" s="17">
        <v>28.71</v>
      </c>
    </row>
    <row r="158" spans="1:6" ht="15" customHeight="1">
      <c r="B158" s="76" t="s">
        <v>211</v>
      </c>
      <c r="C158" s="17">
        <v>10.32</v>
      </c>
      <c r="D158" s="17">
        <v>9.93</v>
      </c>
      <c r="E158" s="17">
        <v>10.1</v>
      </c>
      <c r="F158" s="17">
        <v>29.37</v>
      </c>
    </row>
    <row r="159" spans="1:6" ht="15" customHeight="1">
      <c r="B159" s="76" t="s">
        <v>212</v>
      </c>
      <c r="C159" s="17">
        <v>10.26</v>
      </c>
      <c r="D159" s="17">
        <v>10</v>
      </c>
      <c r="E159" s="17">
        <v>10.08</v>
      </c>
      <c r="F159" s="17">
        <v>28.6</v>
      </c>
    </row>
    <row r="160" spans="1:6" ht="15" customHeight="1">
      <c r="B160" s="76" t="s">
        <v>213</v>
      </c>
      <c r="C160" s="17">
        <v>10.16</v>
      </c>
      <c r="D160" s="17">
        <v>9.9600000000000009</v>
      </c>
      <c r="E160" s="17">
        <v>10.029999999999999</v>
      </c>
      <c r="F160" s="17">
        <v>27.28</v>
      </c>
    </row>
    <row r="161" spans="1:6" ht="15" customHeight="1">
      <c r="B161" s="76" t="s">
        <v>214</v>
      </c>
      <c r="C161" s="17">
        <v>10.11</v>
      </c>
      <c r="D161" s="17">
        <v>9.92</v>
      </c>
      <c r="E161" s="17">
        <v>9.98</v>
      </c>
      <c r="F161" s="17">
        <v>26.29</v>
      </c>
    </row>
    <row r="162" spans="1:6" ht="15" customHeight="1">
      <c r="A162" s="76">
        <v>2008</v>
      </c>
      <c r="B162" s="76" t="s">
        <v>203</v>
      </c>
      <c r="C162" s="17">
        <v>10.11</v>
      </c>
      <c r="D162" s="17">
        <v>9.89</v>
      </c>
      <c r="E162" s="17">
        <v>9.9700000000000006</v>
      </c>
      <c r="F162" s="17">
        <v>26.53</v>
      </c>
    </row>
    <row r="163" spans="1:6" ht="15" customHeight="1">
      <c r="B163" s="76" t="s">
        <v>204</v>
      </c>
      <c r="C163" s="17">
        <v>10.15</v>
      </c>
      <c r="D163" s="17">
        <v>9.8699999999999992</v>
      </c>
      <c r="E163" s="17">
        <v>9.9700000000000006</v>
      </c>
      <c r="F163" s="17">
        <v>25.65</v>
      </c>
    </row>
    <row r="164" spans="1:6" ht="15" customHeight="1">
      <c r="B164" s="76" t="s">
        <v>205</v>
      </c>
      <c r="C164" s="17">
        <v>10.050000000000001</v>
      </c>
      <c r="D164" s="17">
        <v>9.8800000000000008</v>
      </c>
      <c r="E164" s="17">
        <v>9.9499999999999993</v>
      </c>
      <c r="F164" s="17">
        <v>25.64</v>
      </c>
    </row>
    <row r="165" spans="1:6" ht="15" customHeight="1">
      <c r="B165" s="76" t="s">
        <v>206</v>
      </c>
      <c r="C165" s="17">
        <v>10.1</v>
      </c>
      <c r="D165" s="17">
        <v>9.9</v>
      </c>
      <c r="E165" s="17">
        <v>9.9600000000000009</v>
      </c>
      <c r="F165" s="17">
        <v>26.34</v>
      </c>
    </row>
    <row r="166" spans="1:6" ht="15" customHeight="1">
      <c r="B166" s="76" t="s">
        <v>207</v>
      </c>
      <c r="C166" s="17">
        <v>10.119999999999999</v>
      </c>
      <c r="D166" s="17">
        <v>9.92</v>
      </c>
      <c r="E166" s="17">
        <v>9.99</v>
      </c>
      <c r="F166" s="17">
        <v>26.28</v>
      </c>
    </row>
    <row r="167" spans="1:6" ht="15" customHeight="1">
      <c r="B167" s="76" t="s">
        <v>208</v>
      </c>
      <c r="C167" s="106">
        <v>10.16</v>
      </c>
      <c r="D167" s="106">
        <v>9.9600000000000009</v>
      </c>
      <c r="E167" s="106">
        <v>10.02</v>
      </c>
      <c r="F167" s="106">
        <v>26.89</v>
      </c>
    </row>
    <row r="168" spans="1:6" ht="15" customHeight="1">
      <c r="B168" s="76" t="s">
        <v>209</v>
      </c>
      <c r="C168" s="17">
        <v>10.14</v>
      </c>
      <c r="D168" s="17">
        <v>9.94</v>
      </c>
      <c r="E168" s="17">
        <v>10</v>
      </c>
      <c r="F168" s="17">
        <v>26.44</v>
      </c>
    </row>
    <row r="169" spans="1:6" ht="15" customHeight="1">
      <c r="B169" s="76" t="s">
        <v>210</v>
      </c>
      <c r="C169" s="17">
        <v>10.11</v>
      </c>
      <c r="D169" s="17">
        <v>9.9</v>
      </c>
      <c r="E169" s="17">
        <v>9.9700000000000006</v>
      </c>
      <c r="F169" s="17">
        <v>27.07</v>
      </c>
    </row>
    <row r="170" spans="1:6" ht="15" customHeight="1">
      <c r="B170" s="76" t="s">
        <v>211</v>
      </c>
      <c r="C170" s="17">
        <v>10.11</v>
      </c>
      <c r="D170" s="17">
        <v>9.92</v>
      </c>
      <c r="E170" s="17">
        <v>9.98</v>
      </c>
      <c r="F170" s="17">
        <v>26.53</v>
      </c>
    </row>
    <row r="171" spans="1:6" ht="15" customHeight="1">
      <c r="B171" s="76" t="s">
        <v>212</v>
      </c>
      <c r="C171" s="17">
        <v>10.09</v>
      </c>
      <c r="D171" s="17">
        <v>9.85</v>
      </c>
      <c r="E171" s="17">
        <v>9.93</v>
      </c>
      <c r="F171" s="17">
        <v>24.97</v>
      </c>
    </row>
    <row r="172" spans="1:6" ht="15" customHeight="1">
      <c r="B172" s="76" t="s">
        <v>213</v>
      </c>
      <c r="C172" s="16">
        <v>10.050000000000001</v>
      </c>
      <c r="D172" s="16">
        <v>9.86</v>
      </c>
      <c r="E172" s="16">
        <v>9.92</v>
      </c>
      <c r="F172" s="16">
        <v>24.87</v>
      </c>
    </row>
    <row r="173" spans="1:6" ht="15" customHeight="1">
      <c r="B173" s="76" t="s">
        <v>214</v>
      </c>
      <c r="C173" s="16">
        <v>10.02</v>
      </c>
      <c r="D173" s="16">
        <v>9.8800000000000008</v>
      </c>
      <c r="E173" s="16">
        <v>9.93</v>
      </c>
      <c r="F173" s="16">
        <v>24.7</v>
      </c>
    </row>
    <row r="174" spans="1:6" ht="15" customHeight="1">
      <c r="A174" s="76">
        <v>2009</v>
      </c>
      <c r="B174" s="76" t="s">
        <v>203</v>
      </c>
      <c r="C174" s="17">
        <v>10.039999999999999</v>
      </c>
      <c r="D174" s="17">
        <v>9.86</v>
      </c>
      <c r="E174" s="17">
        <v>9.93</v>
      </c>
      <c r="F174" s="17">
        <v>24.33</v>
      </c>
    </row>
    <row r="175" spans="1:6" ht="15" customHeight="1">
      <c r="B175" s="76" t="s">
        <v>204</v>
      </c>
      <c r="C175" s="17">
        <v>10</v>
      </c>
      <c r="D175" s="17">
        <v>9.83</v>
      </c>
      <c r="E175" s="17">
        <v>9.8800000000000008</v>
      </c>
      <c r="F175" s="17">
        <v>24.07</v>
      </c>
    </row>
    <row r="176" spans="1:6" ht="15" customHeight="1">
      <c r="B176" s="76" t="s">
        <v>205</v>
      </c>
      <c r="C176" s="17">
        <v>10.02</v>
      </c>
      <c r="D176" s="17">
        <v>9.8699999999999992</v>
      </c>
      <c r="E176" s="17">
        <v>9.92</v>
      </c>
      <c r="F176" s="17">
        <v>24.14</v>
      </c>
    </row>
    <row r="177" spans="1:6" ht="15" customHeight="1">
      <c r="B177" s="76" t="s">
        <v>206</v>
      </c>
      <c r="C177" s="17">
        <v>10.039999999999999</v>
      </c>
      <c r="D177" s="17">
        <v>9.85</v>
      </c>
      <c r="E177" s="17">
        <v>9.91</v>
      </c>
      <c r="F177" s="17">
        <v>24.04</v>
      </c>
    </row>
    <row r="178" spans="1:6" ht="15" customHeight="1">
      <c r="B178" s="76" t="s">
        <v>207</v>
      </c>
      <c r="C178" s="17">
        <v>10.039999999999999</v>
      </c>
      <c r="D178" s="17">
        <v>9.89</v>
      </c>
      <c r="E178" s="17">
        <v>9.91</v>
      </c>
      <c r="F178" s="17">
        <v>23.54</v>
      </c>
    </row>
    <row r="179" spans="1:6" ht="15" customHeight="1">
      <c r="B179" s="76" t="s">
        <v>208</v>
      </c>
      <c r="C179" s="106">
        <v>10.050000000000001</v>
      </c>
      <c r="D179" s="106">
        <v>9.8699999999999992</v>
      </c>
      <c r="E179" s="106">
        <v>9.93</v>
      </c>
      <c r="F179" s="106">
        <v>24.32</v>
      </c>
    </row>
    <row r="180" spans="1:6" ht="15" customHeight="1">
      <c r="B180" s="76" t="s">
        <v>209</v>
      </c>
      <c r="C180" s="17">
        <v>10.07</v>
      </c>
      <c r="D180" s="17">
        <v>9.9</v>
      </c>
      <c r="E180" s="17">
        <v>9.94</v>
      </c>
      <c r="F180" s="17">
        <v>24.38</v>
      </c>
    </row>
    <row r="181" spans="1:6" ht="15" customHeight="1">
      <c r="B181" s="76" t="s">
        <v>210</v>
      </c>
      <c r="C181" s="17">
        <v>10.06</v>
      </c>
      <c r="D181" s="17">
        <v>9.9</v>
      </c>
      <c r="E181" s="17">
        <v>9.9499999999999993</v>
      </c>
      <c r="F181" s="17">
        <v>24.39</v>
      </c>
    </row>
    <row r="182" spans="1:6" ht="15" customHeight="1">
      <c r="B182" s="76" t="s">
        <v>211</v>
      </c>
      <c r="C182" s="17">
        <v>10.039999999999999</v>
      </c>
      <c r="D182" s="17">
        <v>9.93</v>
      </c>
      <c r="E182" s="17">
        <v>9.9499999999999993</v>
      </c>
      <c r="F182" s="17">
        <v>23.87</v>
      </c>
    </row>
    <row r="183" spans="1:6" ht="15" customHeight="1">
      <c r="B183" s="76" t="s">
        <v>212</v>
      </c>
      <c r="C183" s="17">
        <v>10</v>
      </c>
      <c r="D183" s="17">
        <v>9.8699999999999992</v>
      </c>
      <c r="E183" s="17">
        <v>9.91</v>
      </c>
      <c r="F183" s="17">
        <v>24.18</v>
      </c>
    </row>
    <row r="184" spans="1:6" ht="15" customHeight="1">
      <c r="B184" s="76" t="s">
        <v>213</v>
      </c>
      <c r="C184" s="16">
        <v>9.9700000000000006</v>
      </c>
      <c r="D184" s="16">
        <v>9.8699999999999992</v>
      </c>
      <c r="E184" s="16">
        <v>9.9</v>
      </c>
      <c r="F184" s="16">
        <v>22.33</v>
      </c>
    </row>
    <row r="185" spans="1:6" ht="15" customHeight="1">
      <c r="B185" s="76" t="s">
        <v>214</v>
      </c>
      <c r="C185" s="16">
        <v>9.94</v>
      </c>
      <c r="D185" s="16">
        <v>9.81</v>
      </c>
      <c r="E185" s="16">
        <v>9.85</v>
      </c>
      <c r="F185" s="16">
        <v>22.44</v>
      </c>
    </row>
    <row r="186" spans="1:6" ht="15" customHeight="1">
      <c r="A186" s="76">
        <v>2010</v>
      </c>
      <c r="B186" s="76" t="s">
        <v>203</v>
      </c>
      <c r="C186" s="17">
        <v>9.94</v>
      </c>
      <c r="D186" s="17">
        <v>9.7899999999999991</v>
      </c>
      <c r="E186" s="17">
        <v>9.83</v>
      </c>
      <c r="F186" s="17">
        <v>22.33</v>
      </c>
    </row>
    <row r="187" spans="1:6" ht="15" customHeight="1">
      <c r="B187" s="76" t="s">
        <v>204</v>
      </c>
      <c r="C187" s="17">
        <v>9.94</v>
      </c>
      <c r="D187" s="17">
        <v>9.82</v>
      </c>
      <c r="E187" s="17">
        <v>9.84</v>
      </c>
      <c r="F187" s="17">
        <v>22.9</v>
      </c>
    </row>
    <row r="188" spans="1:6" ht="15" customHeight="1">
      <c r="B188" s="76" t="s">
        <v>205</v>
      </c>
      <c r="C188" s="17">
        <v>9.94</v>
      </c>
      <c r="D188" s="17">
        <v>9.81</v>
      </c>
      <c r="E188" s="17">
        <v>9.86</v>
      </c>
      <c r="F188" s="17">
        <v>21.83</v>
      </c>
    </row>
    <row r="189" spans="1:6" ht="15" customHeight="1">
      <c r="B189" s="76" t="s">
        <v>206</v>
      </c>
      <c r="C189" s="17">
        <v>9.89</v>
      </c>
      <c r="D189" s="17">
        <v>9.82</v>
      </c>
      <c r="E189" s="17">
        <v>9.84</v>
      </c>
      <c r="F189" s="17">
        <v>21.13</v>
      </c>
    </row>
    <row r="190" spans="1:6" ht="15" customHeight="1">
      <c r="B190" s="76" t="s">
        <v>207</v>
      </c>
      <c r="C190" s="17">
        <v>9.8800000000000008</v>
      </c>
      <c r="D190" s="17">
        <v>9.81</v>
      </c>
      <c r="E190" s="17">
        <v>9.84</v>
      </c>
      <c r="F190" s="17">
        <v>21.32</v>
      </c>
    </row>
    <row r="191" spans="1:6" ht="15" customHeight="1">
      <c r="B191" s="76" t="s">
        <v>208</v>
      </c>
      <c r="C191" s="106">
        <v>9.9499999999999993</v>
      </c>
      <c r="D191" s="106">
        <v>9.8800000000000008</v>
      </c>
      <c r="E191" s="106">
        <v>9.89</v>
      </c>
      <c r="F191" s="106">
        <v>21.57</v>
      </c>
    </row>
    <row r="192" spans="1:6" ht="15" customHeight="1">
      <c r="B192" s="76" t="s">
        <v>209</v>
      </c>
      <c r="C192" s="17">
        <v>9.9</v>
      </c>
      <c r="D192" s="17">
        <v>9.81</v>
      </c>
      <c r="E192" s="17">
        <v>9.84</v>
      </c>
      <c r="F192" s="17">
        <v>21.06</v>
      </c>
    </row>
    <row r="193" spans="2:6" ht="15" customHeight="1">
      <c r="B193" s="76" t="s">
        <v>210</v>
      </c>
      <c r="C193" s="17">
        <v>9.93</v>
      </c>
      <c r="D193" s="17">
        <v>9.81</v>
      </c>
      <c r="E193" s="17">
        <v>9.83</v>
      </c>
      <c r="F193" s="17">
        <v>21.58</v>
      </c>
    </row>
    <row r="194" spans="2:6" ht="15" customHeight="1">
      <c r="B194" s="76" t="s">
        <v>211</v>
      </c>
      <c r="C194" s="17">
        <v>9.8699999999999992</v>
      </c>
      <c r="D194" s="17">
        <v>9.7799999999999994</v>
      </c>
      <c r="E194" s="17">
        <v>9.81</v>
      </c>
      <c r="F194" s="17">
        <v>20.88</v>
      </c>
    </row>
    <row r="195" spans="2:6" ht="15" customHeight="1">
      <c r="B195" s="76" t="s">
        <v>212</v>
      </c>
      <c r="C195" s="17">
        <v>9.83</v>
      </c>
      <c r="D195" s="17">
        <v>9.81</v>
      </c>
      <c r="E195" s="17">
        <v>9.82</v>
      </c>
      <c r="F195" s="17">
        <v>21.06</v>
      </c>
    </row>
    <row r="196" spans="2:6" ht="15" customHeight="1">
      <c r="B196" s="76" t="s">
        <v>213</v>
      </c>
      <c r="C196" s="16">
        <v>9.82</v>
      </c>
      <c r="D196" s="16">
        <v>9.77</v>
      </c>
      <c r="E196" s="16">
        <v>9.7799999999999994</v>
      </c>
      <c r="F196" s="16">
        <v>21.21</v>
      </c>
    </row>
    <row r="197" spans="2:6" ht="15" customHeight="1">
      <c r="B197" s="76" t="s">
        <v>214</v>
      </c>
      <c r="C197" s="16">
        <v>9.76</v>
      </c>
      <c r="D197" s="16">
        <v>9.7100000000000009</v>
      </c>
      <c r="E197" s="16">
        <v>9.73</v>
      </c>
      <c r="F197" s="16">
        <v>19.940000000000001</v>
      </c>
    </row>
    <row r="198" spans="2:6" ht="15" customHeight="1">
      <c r="C198" s="17"/>
      <c r="D198" s="17"/>
      <c r="E198" s="17"/>
      <c r="F198" s="17"/>
    </row>
    <row r="199" spans="2:6" ht="15" customHeight="1">
      <c r="C199" s="17"/>
      <c r="D199" s="17"/>
      <c r="E199" s="17"/>
      <c r="F199" s="17"/>
    </row>
    <row r="200" spans="2:6" ht="15" customHeight="1">
      <c r="C200" s="17"/>
      <c r="D200" s="17"/>
      <c r="E200" s="17"/>
      <c r="F200" s="17"/>
    </row>
    <row r="201" spans="2:6" ht="15" customHeight="1">
      <c r="C201" s="17"/>
      <c r="D201" s="17"/>
      <c r="E201" s="17"/>
      <c r="F201" s="17"/>
    </row>
    <row r="202" spans="2:6" ht="15" customHeight="1">
      <c r="C202" s="17"/>
      <c r="D202" s="17"/>
      <c r="E202" s="17"/>
      <c r="F202" s="17"/>
    </row>
    <row r="203" spans="2:6" ht="15" customHeight="1">
      <c r="C203" s="106"/>
      <c r="D203" s="106"/>
      <c r="E203" s="106"/>
      <c r="F203" s="106"/>
    </row>
    <row r="204" spans="2:6" ht="15" customHeight="1">
      <c r="C204" s="17"/>
      <c r="D204" s="17"/>
      <c r="E204" s="17"/>
      <c r="F204" s="17"/>
    </row>
    <row r="205" spans="2:6" ht="15" customHeight="1">
      <c r="C205" s="17"/>
      <c r="D205" s="17"/>
      <c r="E205" s="17"/>
      <c r="F205" s="17"/>
    </row>
    <row r="206" spans="2:6" ht="15" customHeight="1">
      <c r="C206" s="17"/>
      <c r="D206" s="17"/>
      <c r="E206" s="17"/>
      <c r="F206" s="17"/>
    </row>
    <row r="207" spans="2:6" ht="15" customHeight="1">
      <c r="C207" s="17"/>
      <c r="D207" s="17"/>
      <c r="E207" s="17"/>
      <c r="F207" s="17"/>
    </row>
  </sheetData>
  <pageMargins left="0" right="0" top="0" bottom="0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5"/>
  <sheetViews>
    <sheetView showGridLines="0" zoomScaleNormal="100" workbookViewId="0"/>
  </sheetViews>
  <sheetFormatPr defaultRowHeight="15"/>
  <cols>
    <col min="1" max="1" width="6.42578125" style="107" customWidth="1"/>
    <col min="2" max="2" width="6.140625" style="50" bestFit="1" customWidth="1"/>
    <col min="3" max="3" width="10" style="50" bestFit="1" customWidth="1"/>
    <col min="4" max="6" width="11.5703125" style="50" customWidth="1"/>
    <col min="7" max="16384" width="9.140625" style="16"/>
  </cols>
  <sheetData>
    <row r="1" spans="1:6">
      <c r="A1" s="107" t="s">
        <v>567</v>
      </c>
    </row>
    <row r="2" spans="1:6">
      <c r="A2" s="107" t="s">
        <v>568</v>
      </c>
      <c r="B2" s="51"/>
      <c r="C2" s="51"/>
      <c r="D2" s="51"/>
      <c r="E2" s="51"/>
    </row>
    <row r="5" spans="1:6">
      <c r="B5" s="50" t="s">
        <v>216</v>
      </c>
      <c r="C5" s="50" t="s">
        <v>217</v>
      </c>
      <c r="D5" s="50" t="s">
        <v>218</v>
      </c>
      <c r="E5" s="50" t="s">
        <v>219</v>
      </c>
      <c r="F5" s="50" t="s">
        <v>220</v>
      </c>
    </row>
    <row r="6" spans="1:6">
      <c r="A6" s="107">
        <v>1991</v>
      </c>
      <c r="B6" s="50">
        <v>1</v>
      </c>
      <c r="C6" s="100">
        <v>50256</v>
      </c>
      <c r="D6" s="108">
        <v>55.702801655999998</v>
      </c>
      <c r="E6" s="108">
        <v>43.069484240999998</v>
      </c>
      <c r="F6" s="108">
        <v>1.2277141037999999</v>
      </c>
    </row>
    <row r="7" spans="1:6">
      <c r="A7" s="107">
        <v>1991</v>
      </c>
      <c r="B7" s="50">
        <v>2</v>
      </c>
      <c r="C7" s="100">
        <v>54831</v>
      </c>
      <c r="D7" s="108">
        <v>54.560376429000002</v>
      </c>
      <c r="E7" s="108">
        <v>44.10643614</v>
      </c>
      <c r="F7" s="108">
        <v>1.3331874305</v>
      </c>
    </row>
    <row r="8" spans="1:6">
      <c r="A8" s="107">
        <v>1991</v>
      </c>
      <c r="B8" s="50">
        <v>3</v>
      </c>
      <c r="C8" s="100">
        <v>57005</v>
      </c>
      <c r="D8" s="108">
        <v>54.049644768</v>
      </c>
      <c r="E8" s="108">
        <v>44.682045434999999</v>
      </c>
      <c r="F8" s="108">
        <v>1.2683097973999999</v>
      </c>
    </row>
    <row r="9" spans="1:6">
      <c r="A9" s="107">
        <v>1991</v>
      </c>
      <c r="B9" s="50">
        <v>4</v>
      </c>
      <c r="C9" s="100">
        <v>57864</v>
      </c>
      <c r="D9" s="108">
        <v>54.360223972999997</v>
      </c>
      <c r="E9" s="108">
        <v>44.328079635000002</v>
      </c>
      <c r="F9" s="108">
        <v>1.3116963914999999</v>
      </c>
    </row>
    <row r="10" spans="1:6">
      <c r="A10" s="107">
        <v>1991</v>
      </c>
      <c r="B10" s="50">
        <v>5</v>
      </c>
      <c r="C10" s="100">
        <v>59489</v>
      </c>
      <c r="D10" s="108">
        <v>53.34095379</v>
      </c>
      <c r="E10" s="108">
        <v>45.445376455999998</v>
      </c>
      <c r="F10" s="108">
        <v>1.2136697541000001</v>
      </c>
    </row>
    <row r="11" spans="1:6">
      <c r="A11" s="107">
        <v>1991</v>
      </c>
      <c r="B11" s="50">
        <v>6</v>
      </c>
      <c r="C11" s="100">
        <v>60131</v>
      </c>
      <c r="D11" s="108">
        <v>52.176082219999998</v>
      </c>
      <c r="E11" s="108">
        <v>46.450250287000003</v>
      </c>
      <c r="F11" s="108">
        <v>1.3736674926000001</v>
      </c>
    </row>
    <row r="12" spans="1:6">
      <c r="A12" s="107">
        <v>1991</v>
      </c>
      <c r="B12" s="50">
        <v>7</v>
      </c>
      <c r="C12" s="100">
        <v>60474</v>
      </c>
      <c r="D12" s="108">
        <v>52.771438965999998</v>
      </c>
      <c r="E12" s="108">
        <v>45.841187949000002</v>
      </c>
      <c r="F12" s="108">
        <v>1.387373086</v>
      </c>
    </row>
    <row r="13" spans="1:6">
      <c r="A13" s="107">
        <v>1991</v>
      </c>
      <c r="B13" s="50">
        <v>8</v>
      </c>
      <c r="C13" s="100">
        <v>60690</v>
      </c>
      <c r="D13" s="108">
        <v>52.591860273999998</v>
      </c>
      <c r="E13" s="108">
        <v>45.915307298999998</v>
      </c>
      <c r="F13" s="108">
        <v>1.4928324271</v>
      </c>
    </row>
    <row r="14" spans="1:6">
      <c r="A14" s="107">
        <v>1991</v>
      </c>
      <c r="B14" s="50">
        <v>9</v>
      </c>
      <c r="C14" s="100">
        <v>61519</v>
      </c>
      <c r="D14" s="108">
        <v>52.481347225999997</v>
      </c>
      <c r="E14" s="108">
        <v>46.293015166000004</v>
      </c>
      <c r="F14" s="108">
        <v>1.2256376079</v>
      </c>
    </row>
    <row r="15" spans="1:6">
      <c r="A15" s="107">
        <v>1991</v>
      </c>
      <c r="B15" s="50">
        <v>10</v>
      </c>
      <c r="C15" s="100">
        <v>61368</v>
      </c>
      <c r="D15" s="108">
        <v>53.335614653</v>
      </c>
      <c r="E15" s="108">
        <v>45.414548299000003</v>
      </c>
      <c r="F15" s="108">
        <v>1.2498370485999999</v>
      </c>
    </row>
    <row r="16" spans="1:6">
      <c r="A16" s="107">
        <v>1991</v>
      </c>
      <c r="B16" s="50">
        <v>11</v>
      </c>
      <c r="C16" s="100">
        <v>62119</v>
      </c>
      <c r="D16" s="108">
        <v>52.496015712000002</v>
      </c>
      <c r="E16" s="108">
        <v>46.206474669999999</v>
      </c>
      <c r="F16" s="108">
        <v>1.2975096185999999</v>
      </c>
    </row>
    <row r="17" spans="1:6">
      <c r="A17" s="107">
        <v>1991</v>
      </c>
      <c r="B17" s="50">
        <v>12</v>
      </c>
      <c r="C17" s="100">
        <v>62526</v>
      </c>
      <c r="D17" s="108">
        <v>52.354220644000002</v>
      </c>
      <c r="E17" s="108">
        <v>46.278348207000001</v>
      </c>
      <c r="F17" s="108">
        <v>1.3674311485999999</v>
      </c>
    </row>
    <row r="18" spans="1:6">
      <c r="A18" s="107">
        <v>1992</v>
      </c>
      <c r="B18" s="50">
        <v>1</v>
      </c>
      <c r="C18" s="100">
        <v>71867</v>
      </c>
      <c r="D18" s="108">
        <v>53.299845548</v>
      </c>
      <c r="E18" s="108">
        <v>45.339307331999997</v>
      </c>
      <c r="F18" s="108">
        <v>1.3608471204000001</v>
      </c>
    </row>
    <row r="19" spans="1:6">
      <c r="A19" s="107">
        <v>1992</v>
      </c>
      <c r="B19" s="50">
        <v>2</v>
      </c>
      <c r="C19" s="100">
        <v>70604</v>
      </c>
      <c r="D19" s="108">
        <v>53.305761713000003</v>
      </c>
      <c r="E19" s="108">
        <v>45.348705455999998</v>
      </c>
      <c r="F19" s="108">
        <v>1.3455328310000001</v>
      </c>
    </row>
    <row r="20" spans="1:6">
      <c r="A20" s="107">
        <v>1992</v>
      </c>
      <c r="B20" s="50">
        <v>3</v>
      </c>
      <c r="C20" s="100">
        <v>71768</v>
      </c>
      <c r="D20" s="108">
        <v>52.522015383000003</v>
      </c>
      <c r="E20" s="108">
        <v>46.141734477999996</v>
      </c>
      <c r="F20" s="108">
        <v>1.3362501392999999</v>
      </c>
    </row>
    <row r="21" spans="1:6">
      <c r="A21" s="107">
        <v>1992</v>
      </c>
      <c r="B21" s="50">
        <v>4</v>
      </c>
      <c r="C21" s="100">
        <v>71777</v>
      </c>
      <c r="D21" s="108">
        <v>51.420371428000003</v>
      </c>
      <c r="E21" s="108">
        <v>47.175278988999999</v>
      </c>
      <c r="F21" s="108">
        <v>1.4043495827000001</v>
      </c>
    </row>
    <row r="22" spans="1:6">
      <c r="A22" s="107">
        <v>1992</v>
      </c>
      <c r="B22" s="50">
        <v>5</v>
      </c>
      <c r="C22" s="100">
        <v>71892</v>
      </c>
      <c r="D22" s="108">
        <v>50.862404718000001</v>
      </c>
      <c r="E22" s="108">
        <v>47.611695320999999</v>
      </c>
      <c r="F22" s="108">
        <v>1.5258999610999999</v>
      </c>
    </row>
    <row r="23" spans="1:6">
      <c r="A23" s="107">
        <v>1992</v>
      </c>
      <c r="B23" s="50">
        <v>6</v>
      </c>
      <c r="C23" s="100">
        <v>72163</v>
      </c>
      <c r="D23" s="108">
        <v>49.949420062999998</v>
      </c>
      <c r="E23" s="108">
        <v>48.531796073000002</v>
      </c>
      <c r="F23" s="108">
        <v>1.5187838643</v>
      </c>
    </row>
    <row r="24" spans="1:6">
      <c r="A24" s="107">
        <v>1992</v>
      </c>
      <c r="B24" s="50">
        <v>7</v>
      </c>
      <c r="C24" s="100">
        <v>72010</v>
      </c>
      <c r="D24" s="108">
        <v>48.032217748000001</v>
      </c>
      <c r="E24" s="108">
        <v>50.140258297000003</v>
      </c>
      <c r="F24" s="108">
        <v>1.827523955</v>
      </c>
    </row>
    <row r="25" spans="1:6">
      <c r="A25" s="107">
        <v>1992</v>
      </c>
      <c r="B25" s="50">
        <v>8</v>
      </c>
      <c r="C25" s="100">
        <v>71658</v>
      </c>
      <c r="D25" s="108">
        <v>47.725306316000001</v>
      </c>
      <c r="E25" s="108">
        <v>50.549833933000002</v>
      </c>
      <c r="F25" s="108">
        <v>1.7248597505000001</v>
      </c>
    </row>
    <row r="26" spans="1:6">
      <c r="A26" s="107">
        <v>1992</v>
      </c>
      <c r="B26" s="50">
        <v>9</v>
      </c>
      <c r="C26" s="100">
        <v>69622</v>
      </c>
      <c r="D26" s="108">
        <v>46.600212575999997</v>
      </c>
      <c r="E26" s="108">
        <v>51.523943580999997</v>
      </c>
      <c r="F26" s="108">
        <v>1.8758438424999999</v>
      </c>
    </row>
    <row r="27" spans="1:6">
      <c r="A27" s="107">
        <v>1992</v>
      </c>
      <c r="B27" s="50">
        <v>10</v>
      </c>
      <c r="C27" s="100">
        <v>42576</v>
      </c>
      <c r="D27" s="108">
        <v>46.17624953</v>
      </c>
      <c r="E27" s="108">
        <v>51.669954904000001</v>
      </c>
      <c r="F27" s="108">
        <v>2.1537955655999999</v>
      </c>
    </row>
    <row r="28" spans="1:6">
      <c r="A28" s="107">
        <v>1992</v>
      </c>
      <c r="B28" s="50">
        <v>11</v>
      </c>
      <c r="C28" s="100">
        <v>71516</v>
      </c>
      <c r="D28" s="108">
        <v>46.610548688000002</v>
      </c>
      <c r="E28" s="108">
        <v>51.686335925000002</v>
      </c>
      <c r="F28" s="108">
        <v>1.7031153868</v>
      </c>
    </row>
    <row r="29" spans="1:6">
      <c r="A29" s="107">
        <v>1992</v>
      </c>
      <c r="B29" s="50">
        <v>12</v>
      </c>
      <c r="C29" s="100">
        <v>71542</v>
      </c>
      <c r="D29" s="108">
        <v>46.140728523</v>
      </c>
      <c r="E29" s="108">
        <v>52.046350396000001</v>
      </c>
      <c r="F29" s="108">
        <v>1.8129210813000001</v>
      </c>
    </row>
    <row r="30" spans="1:6">
      <c r="A30" s="107">
        <v>1993</v>
      </c>
      <c r="B30" s="50">
        <v>1</v>
      </c>
      <c r="C30" s="100">
        <v>80803</v>
      </c>
      <c r="D30" s="108">
        <v>46.016855810000003</v>
      </c>
      <c r="E30" s="108">
        <v>52.076036780999999</v>
      </c>
      <c r="F30" s="108">
        <v>1.9071074094</v>
      </c>
    </row>
    <row r="31" spans="1:6">
      <c r="A31" s="107">
        <v>1993</v>
      </c>
      <c r="B31" s="50">
        <v>2</v>
      </c>
      <c r="C31" s="100">
        <v>80283</v>
      </c>
      <c r="D31" s="108">
        <v>45.672184647000002</v>
      </c>
      <c r="E31" s="108">
        <v>52.46440716</v>
      </c>
      <c r="F31" s="108">
        <v>1.8634081935</v>
      </c>
    </row>
    <row r="32" spans="1:6">
      <c r="A32" s="107">
        <v>1993</v>
      </c>
      <c r="B32" s="50">
        <v>3</v>
      </c>
      <c r="C32" s="100">
        <v>81049</v>
      </c>
      <c r="D32" s="108">
        <v>45.133191033000003</v>
      </c>
      <c r="E32" s="108">
        <v>52.938345939000001</v>
      </c>
      <c r="F32" s="108">
        <v>1.9284630285</v>
      </c>
    </row>
    <row r="33" spans="1:6">
      <c r="A33" s="107">
        <v>1993</v>
      </c>
      <c r="B33" s="50">
        <v>4</v>
      </c>
      <c r="C33" s="100">
        <v>80563</v>
      </c>
      <c r="D33" s="108">
        <v>44.829512307000002</v>
      </c>
      <c r="E33" s="108">
        <v>53.302384469000003</v>
      </c>
      <c r="F33" s="108">
        <v>1.8681032235999999</v>
      </c>
    </row>
    <row r="34" spans="1:6">
      <c r="A34" s="107">
        <v>1993</v>
      </c>
      <c r="B34" s="50">
        <v>5</v>
      </c>
      <c r="C34" s="100">
        <v>80234</v>
      </c>
      <c r="D34" s="108">
        <v>43.904080563999997</v>
      </c>
      <c r="E34" s="108">
        <v>53.960914326000001</v>
      </c>
      <c r="F34" s="108">
        <v>2.1350051100999998</v>
      </c>
    </row>
    <row r="35" spans="1:6">
      <c r="A35" s="107">
        <v>1993</v>
      </c>
      <c r="B35" s="50">
        <v>6</v>
      </c>
      <c r="C35" s="100">
        <v>80187</v>
      </c>
      <c r="D35" s="108">
        <v>42.201354334000001</v>
      </c>
      <c r="E35" s="108">
        <v>55.494032699000002</v>
      </c>
      <c r="F35" s="108">
        <v>2.3046129672000002</v>
      </c>
    </row>
    <row r="36" spans="1:6">
      <c r="A36" s="107">
        <v>1993</v>
      </c>
      <c r="B36" s="50">
        <v>7</v>
      </c>
      <c r="C36" s="100">
        <v>78958</v>
      </c>
      <c r="D36" s="108">
        <v>40.465817270000002</v>
      </c>
      <c r="E36" s="108">
        <v>56.921401250999999</v>
      </c>
      <c r="F36" s="108">
        <v>2.6127814788000001</v>
      </c>
    </row>
    <row r="37" spans="1:6">
      <c r="A37" s="107">
        <v>1993</v>
      </c>
      <c r="B37" s="50">
        <v>8</v>
      </c>
      <c r="C37" s="100">
        <v>77751</v>
      </c>
      <c r="D37" s="108">
        <v>41.263777957999999</v>
      </c>
      <c r="E37" s="108">
        <v>56.306671297000001</v>
      </c>
      <c r="F37" s="108">
        <v>2.4295507452999998</v>
      </c>
    </row>
    <row r="38" spans="1:6">
      <c r="A38" s="107">
        <v>1993</v>
      </c>
      <c r="B38" s="50">
        <v>9</v>
      </c>
      <c r="C38" s="100">
        <v>67172</v>
      </c>
      <c r="D38" s="108">
        <v>40.330792592000002</v>
      </c>
      <c r="E38" s="108">
        <v>57.087774668000002</v>
      </c>
      <c r="F38" s="108">
        <v>2.5814327397999999</v>
      </c>
    </row>
    <row r="39" spans="1:6">
      <c r="A39" s="107">
        <v>1993</v>
      </c>
      <c r="B39" s="50">
        <v>10</v>
      </c>
      <c r="C39" s="100">
        <v>78480</v>
      </c>
      <c r="D39" s="108">
        <v>40.696992864000002</v>
      </c>
      <c r="E39" s="108">
        <v>56.985219164</v>
      </c>
      <c r="F39" s="108">
        <v>2.3177879715</v>
      </c>
    </row>
    <row r="40" spans="1:6">
      <c r="A40" s="107">
        <v>1993</v>
      </c>
      <c r="B40" s="50">
        <v>11</v>
      </c>
      <c r="C40" s="100">
        <v>78527</v>
      </c>
      <c r="D40" s="108">
        <v>40.214193844</v>
      </c>
      <c r="E40" s="108">
        <v>57.278388325000002</v>
      </c>
      <c r="F40" s="108">
        <v>2.5074178308000001</v>
      </c>
    </row>
    <row r="41" spans="1:6">
      <c r="A41" s="107">
        <v>1993</v>
      </c>
      <c r="B41" s="50">
        <v>12</v>
      </c>
      <c r="C41" s="100">
        <v>77392</v>
      </c>
      <c r="D41" s="108">
        <v>39.615205705999998</v>
      </c>
      <c r="E41" s="108">
        <v>57.761784163999998</v>
      </c>
      <c r="F41" s="108">
        <v>2.6230101302</v>
      </c>
    </row>
    <row r="42" spans="1:6">
      <c r="A42" s="107">
        <v>1994</v>
      </c>
      <c r="B42" s="50">
        <v>1</v>
      </c>
      <c r="C42" s="100">
        <v>88143</v>
      </c>
      <c r="D42" s="108">
        <v>40.303824466999998</v>
      </c>
      <c r="E42" s="108">
        <v>56.872355149999997</v>
      </c>
      <c r="F42" s="108">
        <v>2.8238203828000001</v>
      </c>
    </row>
    <row r="43" spans="1:6">
      <c r="A43" s="107">
        <v>1994</v>
      </c>
      <c r="B43" s="50">
        <v>2</v>
      </c>
      <c r="C43" s="100">
        <v>87171</v>
      </c>
      <c r="D43" s="108">
        <v>40.237005426000003</v>
      </c>
      <c r="E43" s="108">
        <v>56.965045715000002</v>
      </c>
      <c r="F43" s="108">
        <v>2.7979488590999999</v>
      </c>
    </row>
    <row r="44" spans="1:6">
      <c r="A44" s="107">
        <v>1994</v>
      </c>
      <c r="B44" s="50">
        <v>3</v>
      </c>
      <c r="C44" s="100">
        <v>88152</v>
      </c>
      <c r="D44" s="108">
        <v>39.105181958000003</v>
      </c>
      <c r="E44" s="108">
        <v>58.075823577000001</v>
      </c>
      <c r="F44" s="108">
        <v>2.8189944641000002</v>
      </c>
    </row>
    <row r="45" spans="1:6">
      <c r="A45" s="107">
        <v>1994</v>
      </c>
      <c r="B45" s="50">
        <v>4</v>
      </c>
      <c r="C45" s="100">
        <v>87774</v>
      </c>
      <c r="D45" s="108">
        <v>37.325403878000003</v>
      </c>
      <c r="E45" s="108">
        <v>59.369517168999998</v>
      </c>
      <c r="F45" s="108">
        <v>3.3050789528000002</v>
      </c>
    </row>
    <row r="46" spans="1:6">
      <c r="A46" s="107">
        <v>1994</v>
      </c>
      <c r="B46" s="50">
        <v>5</v>
      </c>
      <c r="C46" s="100">
        <v>87636</v>
      </c>
      <c r="D46" s="108">
        <v>35.980647222999998</v>
      </c>
      <c r="E46" s="108">
        <v>60.646309735999999</v>
      </c>
      <c r="F46" s="108">
        <v>3.3730430416999999</v>
      </c>
    </row>
    <row r="47" spans="1:6">
      <c r="A47" s="107">
        <v>1994</v>
      </c>
      <c r="B47" s="50">
        <v>6</v>
      </c>
      <c r="C47" s="100">
        <v>87668</v>
      </c>
      <c r="D47" s="108">
        <v>36.193365880000002</v>
      </c>
      <c r="E47" s="108">
        <v>60.359538258000001</v>
      </c>
      <c r="F47" s="108">
        <v>3.4470958616999998</v>
      </c>
    </row>
    <row r="48" spans="1:6">
      <c r="A48" s="107">
        <v>1994</v>
      </c>
      <c r="B48" s="50">
        <v>7</v>
      </c>
      <c r="C48" s="100">
        <v>87838</v>
      </c>
      <c r="D48" s="108">
        <v>35.708918691000001</v>
      </c>
      <c r="E48" s="108">
        <v>60.604749652999999</v>
      </c>
      <c r="F48" s="108">
        <v>3.6863316560000001</v>
      </c>
    </row>
    <row r="49" spans="1:6">
      <c r="A49" s="107">
        <v>1994</v>
      </c>
      <c r="B49" s="50">
        <v>8</v>
      </c>
      <c r="C49" s="100">
        <v>87656</v>
      </c>
      <c r="D49" s="108">
        <v>34.856712604000002</v>
      </c>
      <c r="E49" s="108">
        <v>61.255361868999998</v>
      </c>
      <c r="F49" s="108">
        <v>3.8879255271000002</v>
      </c>
    </row>
    <row r="50" spans="1:6">
      <c r="A50" s="107">
        <v>1994</v>
      </c>
      <c r="B50" s="50">
        <v>9</v>
      </c>
      <c r="C50" s="100">
        <v>87532</v>
      </c>
      <c r="D50" s="108">
        <v>33.724809213</v>
      </c>
      <c r="E50" s="108">
        <v>62.069871589999998</v>
      </c>
      <c r="F50" s="108">
        <v>4.2053191975999997</v>
      </c>
    </row>
    <row r="51" spans="1:6">
      <c r="A51" s="107">
        <v>1994</v>
      </c>
      <c r="B51" s="50">
        <v>10</v>
      </c>
      <c r="C51" s="100">
        <v>86953</v>
      </c>
      <c r="D51" s="108">
        <v>33.592860510999998</v>
      </c>
      <c r="E51" s="108">
        <v>62.184168458999999</v>
      </c>
      <c r="F51" s="108">
        <v>4.2229710303000001</v>
      </c>
    </row>
    <row r="52" spans="1:6">
      <c r="A52" s="107">
        <v>1994</v>
      </c>
      <c r="B52" s="50">
        <v>11</v>
      </c>
      <c r="C52" s="100">
        <v>86868</v>
      </c>
      <c r="D52" s="108">
        <v>32.959202468000001</v>
      </c>
      <c r="E52" s="108">
        <v>62.58806465</v>
      </c>
      <c r="F52" s="108">
        <v>4.4527328821000003</v>
      </c>
    </row>
    <row r="53" spans="1:6">
      <c r="A53" s="107">
        <v>1994</v>
      </c>
      <c r="B53" s="50">
        <v>12</v>
      </c>
      <c r="C53" s="100">
        <v>86123</v>
      </c>
      <c r="D53" s="108">
        <v>33.175806694999999</v>
      </c>
      <c r="E53" s="108">
        <v>62.445572030999998</v>
      </c>
      <c r="F53" s="108">
        <v>4.3786212742000004</v>
      </c>
    </row>
    <row r="54" spans="1:6">
      <c r="A54" s="107">
        <v>1995</v>
      </c>
      <c r="B54" s="50">
        <v>1</v>
      </c>
      <c r="C54" s="100">
        <v>98454</v>
      </c>
      <c r="D54" s="108">
        <v>33.602494565999997</v>
      </c>
      <c r="E54" s="108">
        <v>61.845125641999999</v>
      </c>
      <c r="F54" s="108">
        <v>4.5523797915999999</v>
      </c>
    </row>
    <row r="55" spans="1:6">
      <c r="A55" s="107">
        <v>1995</v>
      </c>
      <c r="B55" s="50">
        <v>2</v>
      </c>
      <c r="C55" s="100">
        <v>97297</v>
      </c>
      <c r="D55" s="108">
        <v>32.595044039999998</v>
      </c>
      <c r="E55" s="108">
        <v>62.731636123999998</v>
      </c>
      <c r="F55" s="108">
        <v>4.6733198351</v>
      </c>
    </row>
    <row r="56" spans="1:6">
      <c r="A56" s="107">
        <v>1995</v>
      </c>
      <c r="B56" s="50">
        <v>3</v>
      </c>
      <c r="C56" s="100">
        <v>96894</v>
      </c>
      <c r="D56" s="108">
        <v>31.402357214999999</v>
      </c>
      <c r="E56" s="108">
        <v>63.701570789000002</v>
      </c>
      <c r="F56" s="108">
        <v>4.8960719961999999</v>
      </c>
    </row>
    <row r="57" spans="1:6">
      <c r="A57" s="107">
        <v>1995</v>
      </c>
      <c r="B57" s="50">
        <v>4</v>
      </c>
      <c r="C57" s="100">
        <v>96965</v>
      </c>
      <c r="D57" s="108">
        <v>30.289279637</v>
      </c>
      <c r="E57" s="108">
        <v>64.616098592</v>
      </c>
      <c r="F57" s="108">
        <v>5.0946217706999999</v>
      </c>
    </row>
    <row r="58" spans="1:6">
      <c r="A58" s="107">
        <v>1995</v>
      </c>
      <c r="B58" s="50">
        <v>5</v>
      </c>
      <c r="C58" s="100">
        <v>97890</v>
      </c>
      <c r="D58" s="108">
        <v>30.039840637000001</v>
      </c>
      <c r="E58" s="108">
        <v>64.658289917000005</v>
      </c>
      <c r="F58" s="108">
        <v>5.3018694453000004</v>
      </c>
    </row>
    <row r="59" spans="1:6">
      <c r="A59" s="107">
        <v>1995</v>
      </c>
      <c r="B59" s="50">
        <v>6</v>
      </c>
      <c r="C59" s="100">
        <v>97737</v>
      </c>
      <c r="D59" s="108">
        <v>28.657519669999999</v>
      </c>
      <c r="E59" s="108">
        <v>65.611794919000005</v>
      </c>
      <c r="F59" s="108">
        <v>5.7306854107999996</v>
      </c>
    </row>
    <row r="60" spans="1:6">
      <c r="A60" s="107">
        <v>1995</v>
      </c>
      <c r="B60" s="50">
        <v>7</v>
      </c>
      <c r="C60" s="100">
        <v>97779</v>
      </c>
      <c r="D60" s="108">
        <v>27.909878399</v>
      </c>
      <c r="E60" s="108">
        <v>66.068378691000007</v>
      </c>
      <c r="F60" s="108">
        <v>6.0217429100000004</v>
      </c>
    </row>
    <row r="61" spans="1:6">
      <c r="A61" s="107">
        <v>1995</v>
      </c>
      <c r="B61" s="50">
        <v>8</v>
      </c>
      <c r="C61" s="100">
        <v>97360</v>
      </c>
      <c r="D61" s="108">
        <v>27.549301561</v>
      </c>
      <c r="E61" s="108">
        <v>66.427691043999999</v>
      </c>
      <c r="F61" s="108">
        <v>6.0230073951999996</v>
      </c>
    </row>
    <row r="62" spans="1:6">
      <c r="A62" s="107">
        <v>1995</v>
      </c>
      <c r="B62" s="50">
        <v>9</v>
      </c>
      <c r="C62" s="100">
        <v>96110</v>
      </c>
      <c r="D62" s="108">
        <v>27.783789408000001</v>
      </c>
      <c r="E62" s="108">
        <v>66.284465716</v>
      </c>
      <c r="F62" s="108">
        <v>5.9317448756999998</v>
      </c>
    </row>
    <row r="63" spans="1:6">
      <c r="A63" s="107">
        <v>1995</v>
      </c>
      <c r="B63" s="50">
        <v>10</v>
      </c>
      <c r="C63" s="100">
        <v>95285</v>
      </c>
      <c r="D63" s="108">
        <v>27.803956550999999</v>
      </c>
      <c r="E63" s="108">
        <v>66.401847090000004</v>
      </c>
      <c r="F63" s="108">
        <v>5.7941963582999998</v>
      </c>
    </row>
    <row r="64" spans="1:6">
      <c r="A64" s="107">
        <v>1995</v>
      </c>
      <c r="B64" s="50">
        <v>11</v>
      </c>
      <c r="C64" s="100">
        <v>95042</v>
      </c>
      <c r="D64" s="108">
        <v>27.274257696999999</v>
      </c>
      <c r="E64" s="108">
        <v>66.707350434999995</v>
      </c>
      <c r="F64" s="108">
        <v>6.0183918689000002</v>
      </c>
    </row>
    <row r="65" spans="1:6">
      <c r="A65" s="107">
        <v>1995</v>
      </c>
      <c r="B65" s="50">
        <v>12</v>
      </c>
      <c r="C65" s="100">
        <v>94759</v>
      </c>
      <c r="D65" s="108">
        <v>27.359934149000001</v>
      </c>
      <c r="E65" s="108">
        <v>66.683903376000004</v>
      </c>
      <c r="F65" s="108">
        <v>5.9561624753000002</v>
      </c>
    </row>
    <row r="66" spans="1:6">
      <c r="A66" s="107">
        <v>1996</v>
      </c>
      <c r="B66" s="50">
        <v>1</v>
      </c>
      <c r="C66" s="100">
        <v>110976</v>
      </c>
      <c r="D66" s="108">
        <v>28.430471452999999</v>
      </c>
      <c r="E66" s="108">
        <v>65.642120818999999</v>
      </c>
      <c r="F66" s="108">
        <v>5.9274077278000004</v>
      </c>
    </row>
    <row r="67" spans="1:6">
      <c r="A67" s="107">
        <v>1996</v>
      </c>
      <c r="B67" s="50">
        <v>2</v>
      </c>
      <c r="C67" s="100">
        <v>109541</v>
      </c>
      <c r="D67" s="108">
        <v>26.936033084000002</v>
      </c>
      <c r="E67" s="108">
        <v>66.424443815999993</v>
      </c>
      <c r="F67" s="108">
        <v>6.6395231009</v>
      </c>
    </row>
    <row r="68" spans="1:6">
      <c r="A68" s="107">
        <v>1996</v>
      </c>
      <c r="B68" s="50">
        <v>3</v>
      </c>
      <c r="C68" s="100">
        <v>109841</v>
      </c>
      <c r="D68" s="108">
        <v>26.153257890999999</v>
      </c>
      <c r="E68" s="108">
        <v>66.965887054999996</v>
      </c>
      <c r="F68" s="108">
        <v>6.8808550541000004</v>
      </c>
    </row>
    <row r="69" spans="1:6">
      <c r="A69" s="107">
        <v>1996</v>
      </c>
      <c r="B69" s="50">
        <v>4</v>
      </c>
      <c r="C69" s="100">
        <v>109987</v>
      </c>
      <c r="D69" s="108">
        <v>24.969314555</v>
      </c>
      <c r="E69" s="108">
        <v>67.652540755000004</v>
      </c>
      <c r="F69" s="108">
        <v>7.3781446898</v>
      </c>
    </row>
    <row r="70" spans="1:6">
      <c r="A70" s="107">
        <v>1996</v>
      </c>
      <c r="B70" s="50">
        <v>5</v>
      </c>
      <c r="C70" s="100">
        <v>110101</v>
      </c>
      <c r="D70" s="108">
        <v>23.859002189000002</v>
      </c>
      <c r="E70" s="108">
        <v>68.274584245</v>
      </c>
      <c r="F70" s="108">
        <v>7.8664135657000003</v>
      </c>
    </row>
    <row r="71" spans="1:6">
      <c r="A71" s="107">
        <v>1996</v>
      </c>
      <c r="B71" s="50">
        <v>6</v>
      </c>
      <c r="C71" s="100">
        <v>109602</v>
      </c>
      <c r="D71" s="108">
        <v>23.418368277999999</v>
      </c>
      <c r="E71" s="108">
        <v>68.451305633000004</v>
      </c>
      <c r="F71" s="108">
        <v>8.1303260889000004</v>
      </c>
    </row>
    <row r="72" spans="1:6">
      <c r="A72" s="107">
        <v>1996</v>
      </c>
      <c r="B72" s="50">
        <v>7</v>
      </c>
      <c r="C72" s="100">
        <v>109456</v>
      </c>
      <c r="D72" s="108">
        <v>22.746126297</v>
      </c>
      <c r="E72" s="108">
        <v>68.346184768000001</v>
      </c>
      <c r="F72" s="108">
        <v>8.9076889343999994</v>
      </c>
    </row>
    <row r="73" spans="1:6">
      <c r="A73" s="107">
        <v>1996</v>
      </c>
      <c r="B73" s="50">
        <v>8</v>
      </c>
      <c r="C73" s="100">
        <v>109542</v>
      </c>
      <c r="D73" s="108">
        <v>22.523780833</v>
      </c>
      <c r="E73" s="108">
        <v>68.506143761999994</v>
      </c>
      <c r="F73" s="108">
        <v>8.9700754048999993</v>
      </c>
    </row>
    <row r="74" spans="1:6">
      <c r="A74" s="107">
        <v>1996</v>
      </c>
      <c r="B74" s="50">
        <v>9</v>
      </c>
      <c r="C74" s="100">
        <v>108692</v>
      </c>
      <c r="D74" s="108">
        <v>22.031060243999999</v>
      </c>
      <c r="E74" s="108">
        <v>68.619585618000002</v>
      </c>
      <c r="F74" s="108">
        <v>9.3493541383000007</v>
      </c>
    </row>
    <row r="75" spans="1:6">
      <c r="A75" s="107">
        <v>1996</v>
      </c>
      <c r="B75" s="50">
        <v>10</v>
      </c>
      <c r="C75" s="100">
        <v>108721</v>
      </c>
      <c r="D75" s="108">
        <v>22.365504364</v>
      </c>
      <c r="E75" s="108">
        <v>68.518501485000002</v>
      </c>
      <c r="F75" s="108">
        <v>9.1159941502000006</v>
      </c>
    </row>
    <row r="76" spans="1:6">
      <c r="A76" s="107">
        <v>1996</v>
      </c>
      <c r="B76" s="50">
        <v>11</v>
      </c>
      <c r="C76" s="100">
        <v>108237</v>
      </c>
      <c r="D76" s="108">
        <v>21.354065615</v>
      </c>
      <c r="E76" s="108">
        <v>68.531093803000005</v>
      </c>
      <c r="F76" s="108">
        <v>10.114840580999999</v>
      </c>
    </row>
    <row r="77" spans="1:6">
      <c r="A77" s="107">
        <v>1996</v>
      </c>
      <c r="B77" s="50">
        <v>12</v>
      </c>
      <c r="C77" s="100">
        <v>106754</v>
      </c>
      <c r="D77" s="108">
        <v>20.469490605000001</v>
      </c>
      <c r="E77" s="108">
        <v>68.130468179000005</v>
      </c>
      <c r="F77" s="108">
        <v>11.400041216</v>
      </c>
    </row>
    <row r="78" spans="1:6">
      <c r="A78" s="107">
        <v>1997</v>
      </c>
      <c r="B78" s="50">
        <v>1</v>
      </c>
      <c r="C78" s="100">
        <v>122511</v>
      </c>
      <c r="D78" s="108">
        <v>21.565410452999998</v>
      </c>
      <c r="E78" s="108">
        <v>66.992351706999997</v>
      </c>
      <c r="F78" s="108">
        <v>11.442237840000001</v>
      </c>
    </row>
    <row r="79" spans="1:6">
      <c r="A79" s="107">
        <v>1997</v>
      </c>
      <c r="B79" s="50">
        <v>2</v>
      </c>
      <c r="C79" s="100">
        <v>120665</v>
      </c>
      <c r="D79" s="108">
        <v>20.888410060999998</v>
      </c>
      <c r="E79" s="108">
        <v>67.230762855999998</v>
      </c>
      <c r="F79" s="108">
        <v>11.880827083</v>
      </c>
    </row>
    <row r="80" spans="1:6">
      <c r="A80" s="107">
        <v>1997</v>
      </c>
      <c r="B80" s="50">
        <v>3</v>
      </c>
      <c r="C80" s="100">
        <v>120367</v>
      </c>
      <c r="D80" s="108">
        <v>19.770368954999999</v>
      </c>
      <c r="E80" s="108">
        <v>67.986242075999996</v>
      </c>
      <c r="F80" s="108">
        <v>12.243388969</v>
      </c>
    </row>
    <row r="81" spans="1:6">
      <c r="A81" s="107">
        <v>1997</v>
      </c>
      <c r="B81" s="50">
        <v>4</v>
      </c>
      <c r="C81" s="100">
        <v>119702</v>
      </c>
      <c r="D81" s="108">
        <v>19.225242686000001</v>
      </c>
      <c r="E81" s="108">
        <v>68.611217858000003</v>
      </c>
      <c r="F81" s="108">
        <v>12.163539456000001</v>
      </c>
    </row>
    <row r="82" spans="1:6">
      <c r="A82" s="107">
        <v>1997</v>
      </c>
      <c r="B82" s="50">
        <v>5</v>
      </c>
      <c r="C82" s="100">
        <v>118908</v>
      </c>
      <c r="D82" s="108">
        <v>18.819591617</v>
      </c>
      <c r="E82" s="108">
        <v>69.136643454999998</v>
      </c>
      <c r="F82" s="108">
        <v>12.043764928</v>
      </c>
    </row>
    <row r="83" spans="1:6">
      <c r="A83" s="107">
        <v>1997</v>
      </c>
      <c r="B83" s="50">
        <v>6</v>
      </c>
      <c r="C83" s="100">
        <v>114729</v>
      </c>
      <c r="D83" s="108">
        <v>18.521908149000001</v>
      </c>
      <c r="E83" s="108">
        <v>70.337055147000001</v>
      </c>
      <c r="F83" s="108">
        <v>11.141036703999999</v>
      </c>
    </row>
    <row r="84" spans="1:6">
      <c r="A84" s="107">
        <v>1997</v>
      </c>
      <c r="B84" s="50">
        <v>7</v>
      </c>
      <c r="C84" s="100">
        <v>117520</v>
      </c>
      <c r="D84" s="108">
        <v>19.321817563</v>
      </c>
      <c r="E84" s="108">
        <v>70.785398229999998</v>
      </c>
      <c r="F84" s="108">
        <v>9.8927842069</v>
      </c>
    </row>
    <row r="85" spans="1:6">
      <c r="A85" s="107">
        <v>1997</v>
      </c>
      <c r="B85" s="50">
        <v>8</v>
      </c>
      <c r="C85" s="100">
        <v>116475</v>
      </c>
      <c r="D85" s="108">
        <v>19.204121056000002</v>
      </c>
      <c r="E85" s="108">
        <v>71.317450097000005</v>
      </c>
      <c r="F85" s="108">
        <v>9.4784288474</v>
      </c>
    </row>
    <row r="86" spans="1:6">
      <c r="A86" s="107">
        <v>1997</v>
      </c>
      <c r="B86" s="50">
        <v>9</v>
      </c>
      <c r="C86" s="100">
        <v>116234</v>
      </c>
      <c r="D86" s="108">
        <v>19.988127398</v>
      </c>
      <c r="E86" s="108">
        <v>71.812894678000006</v>
      </c>
      <c r="F86" s="108">
        <v>8.1989779237999993</v>
      </c>
    </row>
    <row r="87" spans="1:6">
      <c r="A87" s="107">
        <v>1997</v>
      </c>
      <c r="B87" s="50">
        <v>10</v>
      </c>
      <c r="C87" s="100">
        <v>115507</v>
      </c>
      <c r="D87" s="108">
        <v>19.956366281000001</v>
      </c>
      <c r="E87" s="108">
        <v>71.529863990999999</v>
      </c>
      <c r="F87" s="108">
        <v>8.5137697281999998</v>
      </c>
    </row>
    <row r="88" spans="1:6">
      <c r="A88" s="107">
        <v>1997</v>
      </c>
      <c r="B88" s="50">
        <v>11</v>
      </c>
      <c r="C88" s="100">
        <v>113339</v>
      </c>
      <c r="D88" s="108">
        <v>20.245458315</v>
      </c>
      <c r="E88" s="108">
        <v>70.579412206000001</v>
      </c>
      <c r="F88" s="108">
        <v>9.1751294788000006</v>
      </c>
    </row>
    <row r="89" spans="1:6">
      <c r="A89" s="107">
        <v>1997</v>
      </c>
      <c r="B89" s="50">
        <v>12</v>
      </c>
      <c r="C89" s="100">
        <v>112449</v>
      </c>
      <c r="D89" s="108">
        <v>19.696039982999999</v>
      </c>
      <c r="E89" s="108">
        <v>70.341221353999998</v>
      </c>
      <c r="F89" s="108">
        <v>9.9627386636999997</v>
      </c>
    </row>
    <row r="90" spans="1:6">
      <c r="A90" s="107">
        <v>1998</v>
      </c>
      <c r="B90" s="50">
        <v>1</v>
      </c>
      <c r="C90" s="100">
        <v>127268</v>
      </c>
      <c r="D90" s="108">
        <v>21.332149480000002</v>
      </c>
      <c r="E90" s="108">
        <v>69.308074300000001</v>
      </c>
      <c r="F90" s="108">
        <v>9.3597762203000006</v>
      </c>
    </row>
    <row r="91" spans="1:6">
      <c r="A91" s="107">
        <v>1998</v>
      </c>
      <c r="B91" s="50">
        <v>2</v>
      </c>
      <c r="C91" s="100">
        <v>125587</v>
      </c>
      <c r="D91" s="108">
        <v>20.745777827000001</v>
      </c>
      <c r="E91" s="108">
        <v>70.016801102000002</v>
      </c>
      <c r="F91" s="108">
        <v>9.2374210707</v>
      </c>
    </row>
    <row r="92" spans="1:6">
      <c r="A92" s="107">
        <v>1998</v>
      </c>
      <c r="B92" s="50">
        <v>3</v>
      </c>
      <c r="C92" s="100">
        <v>127179</v>
      </c>
      <c r="D92" s="108">
        <v>20.370501419</v>
      </c>
      <c r="E92" s="108">
        <v>69.499681550999995</v>
      </c>
      <c r="F92" s="108">
        <v>10.12981703</v>
      </c>
    </row>
    <row r="93" spans="1:6">
      <c r="A93" s="107">
        <v>1998</v>
      </c>
      <c r="B93" s="50">
        <v>4</v>
      </c>
      <c r="C93" s="100">
        <v>127902</v>
      </c>
      <c r="D93" s="108">
        <v>19.296023517999998</v>
      </c>
      <c r="E93" s="108">
        <v>68.350768556999995</v>
      </c>
      <c r="F93" s="108">
        <v>12.353207925</v>
      </c>
    </row>
    <row r="94" spans="1:6">
      <c r="A94" s="107">
        <v>1998</v>
      </c>
      <c r="B94" s="50">
        <v>5</v>
      </c>
      <c r="C94" s="100">
        <v>127620</v>
      </c>
      <c r="D94" s="108">
        <v>18.071618869000002</v>
      </c>
      <c r="E94" s="108">
        <v>67.034947500000001</v>
      </c>
      <c r="F94" s="108">
        <v>14.893433631000001</v>
      </c>
    </row>
    <row r="95" spans="1:6">
      <c r="A95" s="107">
        <v>1998</v>
      </c>
      <c r="B95" s="50">
        <v>6</v>
      </c>
      <c r="C95" s="100">
        <v>127807</v>
      </c>
      <c r="D95" s="108">
        <v>17.524079275999998</v>
      </c>
      <c r="E95" s="108">
        <v>65.830510066000002</v>
      </c>
      <c r="F95" s="108">
        <v>16.645410657999999</v>
      </c>
    </row>
    <row r="96" spans="1:6">
      <c r="A96" s="107">
        <v>1998</v>
      </c>
      <c r="B96" s="50">
        <v>7</v>
      </c>
      <c r="C96" s="100">
        <v>127961</v>
      </c>
      <c r="D96" s="108">
        <v>17.084111565000001</v>
      </c>
      <c r="E96" s="108">
        <v>64.564203156000005</v>
      </c>
      <c r="F96" s="108">
        <v>18.351685279000002</v>
      </c>
    </row>
    <row r="97" spans="1:6">
      <c r="A97" s="107">
        <v>1998</v>
      </c>
      <c r="B97" s="50">
        <v>8</v>
      </c>
      <c r="C97" s="100">
        <v>127248</v>
      </c>
      <c r="D97" s="108">
        <v>16.330315603999999</v>
      </c>
      <c r="E97" s="108">
        <v>63.852477053000001</v>
      </c>
      <c r="F97" s="108">
        <v>19.817207343</v>
      </c>
    </row>
    <row r="98" spans="1:6">
      <c r="A98" s="107">
        <v>1998</v>
      </c>
      <c r="B98" s="50">
        <v>9</v>
      </c>
      <c r="C98" s="100">
        <v>126289</v>
      </c>
      <c r="D98" s="108">
        <v>16.029899674999999</v>
      </c>
      <c r="E98" s="108">
        <v>63.041119971000001</v>
      </c>
      <c r="F98" s="108">
        <v>20.928980355</v>
      </c>
    </row>
    <row r="99" spans="1:6">
      <c r="A99" s="107">
        <v>1998</v>
      </c>
      <c r="B99" s="50">
        <v>10</v>
      </c>
      <c r="C99" s="100">
        <v>125913</v>
      </c>
      <c r="D99" s="108">
        <v>15.833154639</v>
      </c>
      <c r="E99" s="108">
        <v>62.175470363999999</v>
      </c>
      <c r="F99" s="108">
        <v>21.991374997000001</v>
      </c>
    </row>
    <row r="100" spans="1:6">
      <c r="A100" s="107">
        <v>1998</v>
      </c>
      <c r="B100" s="50">
        <v>11</v>
      </c>
      <c r="C100" s="100">
        <v>124317</v>
      </c>
      <c r="D100" s="108">
        <v>15.393711238</v>
      </c>
      <c r="E100" s="108">
        <v>60.989245236000002</v>
      </c>
      <c r="F100" s="108">
        <v>23.617043526</v>
      </c>
    </row>
    <row r="101" spans="1:6">
      <c r="A101" s="107">
        <v>1998</v>
      </c>
      <c r="B101" s="50">
        <v>12</v>
      </c>
      <c r="C101" s="100">
        <v>105635</v>
      </c>
      <c r="D101" s="108">
        <v>15.130401855000001</v>
      </c>
      <c r="E101" s="108">
        <v>60.292516685000002</v>
      </c>
      <c r="F101" s="108">
        <v>24.577081459999999</v>
      </c>
    </row>
    <row r="102" spans="1:6">
      <c r="A102" s="107">
        <v>1999</v>
      </c>
      <c r="B102" s="50">
        <v>1</v>
      </c>
      <c r="C102" s="100">
        <v>140959</v>
      </c>
      <c r="D102" s="108">
        <v>15.572613313</v>
      </c>
      <c r="E102" s="108">
        <v>59.437850722999997</v>
      </c>
      <c r="F102" s="108">
        <v>24.989535964000002</v>
      </c>
    </row>
    <row r="103" spans="1:6">
      <c r="A103" s="107">
        <v>1999</v>
      </c>
      <c r="B103" s="50">
        <v>2</v>
      </c>
      <c r="C103" s="100">
        <v>139389</v>
      </c>
      <c r="D103" s="108">
        <v>14.975356735</v>
      </c>
      <c r="E103" s="108">
        <v>57.982337200000003</v>
      </c>
      <c r="F103" s="108">
        <v>27.042306064000002</v>
      </c>
    </row>
    <row r="104" spans="1:6">
      <c r="A104" s="107">
        <v>1999</v>
      </c>
      <c r="B104" s="50">
        <v>3</v>
      </c>
      <c r="C104" s="100">
        <v>138875</v>
      </c>
      <c r="D104" s="108">
        <v>14.536093609</v>
      </c>
      <c r="E104" s="108">
        <v>57.812421241999999</v>
      </c>
      <c r="F104" s="108">
        <v>27.651485148999999</v>
      </c>
    </row>
    <row r="105" spans="1:6">
      <c r="A105" s="107">
        <v>1999</v>
      </c>
      <c r="B105" s="50">
        <v>4</v>
      </c>
      <c r="C105" s="100">
        <v>137798</v>
      </c>
      <c r="D105" s="108">
        <v>14.162034282</v>
      </c>
      <c r="E105" s="108">
        <v>56.836093411999997</v>
      </c>
      <c r="F105" s="108">
        <v>29.001872305999999</v>
      </c>
    </row>
    <row r="106" spans="1:6">
      <c r="A106" s="107">
        <v>1999</v>
      </c>
      <c r="B106" s="50">
        <v>5</v>
      </c>
      <c r="C106" s="100">
        <v>137877</v>
      </c>
      <c r="D106" s="108">
        <v>13.512043343</v>
      </c>
      <c r="E106" s="108">
        <v>56.285674913000001</v>
      </c>
      <c r="F106" s="108">
        <v>30.202281744</v>
      </c>
    </row>
    <row r="107" spans="1:6">
      <c r="A107" s="107">
        <v>1999</v>
      </c>
      <c r="B107" s="50">
        <v>6</v>
      </c>
      <c r="C107" s="100">
        <v>137568</v>
      </c>
      <c r="D107" s="108">
        <v>12.896167713000001</v>
      </c>
      <c r="E107" s="108">
        <v>54.859414979999997</v>
      </c>
      <c r="F107" s="108">
        <v>32.244417306000003</v>
      </c>
    </row>
    <row r="108" spans="1:6">
      <c r="A108" s="107">
        <v>1999</v>
      </c>
      <c r="B108" s="50">
        <v>7</v>
      </c>
      <c r="C108" s="100">
        <v>137369</v>
      </c>
      <c r="D108" s="108">
        <v>12.328108962</v>
      </c>
      <c r="E108" s="108">
        <v>54.135212457000002</v>
      </c>
      <c r="F108" s="108">
        <v>33.536678580999997</v>
      </c>
    </row>
    <row r="109" spans="1:6">
      <c r="A109" s="107">
        <v>1999</v>
      </c>
      <c r="B109" s="50">
        <v>8</v>
      </c>
      <c r="C109" s="100">
        <v>137166</v>
      </c>
      <c r="D109" s="108">
        <v>12.820232419</v>
      </c>
      <c r="E109" s="108">
        <v>54.452998555999997</v>
      </c>
      <c r="F109" s="108">
        <v>32.726769023999999</v>
      </c>
    </row>
    <row r="110" spans="1:6">
      <c r="A110" s="107">
        <v>1999</v>
      </c>
      <c r="B110" s="50">
        <v>9</v>
      </c>
      <c r="C110" s="100">
        <v>136435</v>
      </c>
      <c r="D110" s="108">
        <v>12.265181222000001</v>
      </c>
      <c r="E110" s="108">
        <v>52.837614981000002</v>
      </c>
      <c r="F110" s="108">
        <v>34.897203797000003</v>
      </c>
    </row>
    <row r="111" spans="1:6">
      <c r="A111" s="107">
        <v>1999</v>
      </c>
      <c r="B111" s="50">
        <v>10</v>
      </c>
      <c r="C111" s="100">
        <v>135760</v>
      </c>
      <c r="D111" s="108">
        <v>12.251767826</v>
      </c>
      <c r="E111" s="108">
        <v>53.791249262999997</v>
      </c>
      <c r="F111" s="108">
        <v>33.956982910999997</v>
      </c>
    </row>
    <row r="112" spans="1:6">
      <c r="A112" s="107">
        <v>1999</v>
      </c>
      <c r="B112" s="50">
        <v>11</v>
      </c>
      <c r="C112" s="100">
        <v>134805</v>
      </c>
      <c r="D112" s="108">
        <v>12.269574571</v>
      </c>
      <c r="E112" s="108">
        <v>54.361485107999997</v>
      </c>
      <c r="F112" s="108">
        <v>33.368940320999997</v>
      </c>
    </row>
    <row r="113" spans="1:6">
      <c r="A113" s="107">
        <v>1999</v>
      </c>
      <c r="B113" s="50">
        <v>12</v>
      </c>
      <c r="C113" s="100">
        <v>134033</v>
      </c>
      <c r="D113" s="108">
        <v>12.208933621</v>
      </c>
      <c r="E113" s="108">
        <v>53.779293158999998</v>
      </c>
      <c r="F113" s="108">
        <v>34.011773220000002</v>
      </c>
    </row>
    <row r="114" spans="1:6">
      <c r="A114" s="107">
        <v>2000</v>
      </c>
      <c r="B114" s="50">
        <v>1</v>
      </c>
      <c r="C114" s="100">
        <v>146935</v>
      </c>
      <c r="D114" s="108">
        <v>13.578793343999999</v>
      </c>
      <c r="E114" s="108">
        <v>54.899105046000003</v>
      </c>
      <c r="F114" s="108">
        <v>31.52210161</v>
      </c>
    </row>
    <row r="115" spans="1:6">
      <c r="A115" s="107">
        <v>2000</v>
      </c>
      <c r="B115" s="50">
        <v>2</v>
      </c>
      <c r="C115" s="100">
        <v>145159</v>
      </c>
      <c r="D115" s="108">
        <v>13.379122204</v>
      </c>
      <c r="E115" s="108">
        <v>55.735434937000001</v>
      </c>
      <c r="F115" s="108">
        <v>30.885442859000001</v>
      </c>
    </row>
    <row r="116" spans="1:6">
      <c r="A116" s="107">
        <v>2000</v>
      </c>
      <c r="B116" s="50">
        <v>3</v>
      </c>
      <c r="C116" s="100">
        <v>144563</v>
      </c>
      <c r="D116" s="108">
        <v>12.301211237</v>
      </c>
      <c r="E116" s="108">
        <v>55.312908559</v>
      </c>
      <c r="F116" s="108">
        <v>32.385880204000003</v>
      </c>
    </row>
    <row r="117" spans="1:6">
      <c r="A117" s="107">
        <v>2000</v>
      </c>
      <c r="B117" s="50">
        <v>4</v>
      </c>
      <c r="C117" s="100">
        <v>143073</v>
      </c>
      <c r="D117" s="108">
        <v>11.649297911</v>
      </c>
      <c r="E117" s="108">
        <v>54.562356280000003</v>
      </c>
      <c r="F117" s="108">
        <v>33.788345808999999</v>
      </c>
    </row>
    <row r="118" spans="1:6">
      <c r="A118" s="107">
        <v>2000</v>
      </c>
      <c r="B118" s="50">
        <v>5</v>
      </c>
      <c r="C118" s="100">
        <v>138878</v>
      </c>
      <c r="D118" s="108">
        <v>11.541064819000001</v>
      </c>
      <c r="E118" s="108">
        <v>54.411785883999997</v>
      </c>
      <c r="F118" s="108">
        <v>34.047149296999997</v>
      </c>
    </row>
    <row r="119" spans="1:6">
      <c r="A119" s="107">
        <v>2000</v>
      </c>
      <c r="B119" s="50">
        <v>6</v>
      </c>
      <c r="C119" s="100">
        <v>143270</v>
      </c>
      <c r="D119" s="108">
        <v>11.70447407</v>
      </c>
      <c r="E119" s="108">
        <v>54.649263628</v>
      </c>
      <c r="F119" s="108">
        <v>33.646262301999997</v>
      </c>
    </row>
    <row r="120" spans="1:6">
      <c r="A120" s="107">
        <v>2000</v>
      </c>
      <c r="B120" s="50">
        <v>7</v>
      </c>
      <c r="C120" s="100">
        <v>142584</v>
      </c>
      <c r="D120" s="108">
        <v>11.349800819</v>
      </c>
      <c r="E120" s="108">
        <v>54.421954778</v>
      </c>
      <c r="F120" s="108">
        <v>34.228244402999998</v>
      </c>
    </row>
    <row r="121" spans="1:6">
      <c r="A121" s="107">
        <v>2000</v>
      </c>
      <c r="B121" s="50">
        <v>8</v>
      </c>
      <c r="C121" s="100">
        <v>141938</v>
      </c>
      <c r="D121" s="108">
        <v>11.059758486</v>
      </c>
      <c r="E121" s="108">
        <v>54.374445180000002</v>
      </c>
      <c r="F121" s="108">
        <v>34.565796333999998</v>
      </c>
    </row>
    <row r="122" spans="1:6">
      <c r="A122" s="107">
        <v>2000</v>
      </c>
      <c r="B122" s="50">
        <v>9</v>
      </c>
      <c r="C122" s="100">
        <v>141316</v>
      </c>
      <c r="D122" s="108">
        <v>10.908177417999999</v>
      </c>
      <c r="E122" s="108">
        <v>53.524017096000001</v>
      </c>
      <c r="F122" s="108">
        <v>35.567805485999997</v>
      </c>
    </row>
    <row r="123" spans="1:6">
      <c r="A123" s="107">
        <v>2000</v>
      </c>
      <c r="B123" s="50">
        <v>10</v>
      </c>
      <c r="C123" s="100">
        <v>140724</v>
      </c>
      <c r="D123" s="108">
        <v>10.675506666</v>
      </c>
      <c r="E123" s="108">
        <v>53.626247122000002</v>
      </c>
      <c r="F123" s="108">
        <v>35.698246212000001</v>
      </c>
    </row>
    <row r="124" spans="1:6">
      <c r="A124" s="107">
        <v>2000</v>
      </c>
      <c r="B124" s="50">
        <v>11</v>
      </c>
      <c r="C124" s="100">
        <v>139448</v>
      </c>
      <c r="D124" s="108">
        <v>10.061815157</v>
      </c>
      <c r="E124" s="108">
        <v>52.016522287999997</v>
      </c>
      <c r="F124" s="108">
        <v>37.921662554999997</v>
      </c>
    </row>
    <row r="125" spans="1:6">
      <c r="A125" s="107">
        <v>2000</v>
      </c>
      <c r="B125" s="50">
        <v>12</v>
      </c>
      <c r="C125" s="100">
        <v>137565</v>
      </c>
      <c r="D125" s="108">
        <v>10.383455094</v>
      </c>
      <c r="E125" s="108">
        <v>53.262094283000003</v>
      </c>
      <c r="F125" s="108">
        <v>36.354450622999998</v>
      </c>
    </row>
    <row r="126" spans="1:6">
      <c r="A126" s="107">
        <v>2001</v>
      </c>
      <c r="B126" s="50">
        <v>1</v>
      </c>
      <c r="C126" s="100">
        <v>151553</v>
      </c>
      <c r="D126" s="108">
        <v>11.225115966000001</v>
      </c>
      <c r="E126" s="108">
        <v>53.046129077000003</v>
      </c>
      <c r="F126" s="108">
        <v>35.728754957</v>
      </c>
    </row>
    <row r="127" spans="1:6">
      <c r="A127" s="107">
        <v>2001</v>
      </c>
      <c r="B127" s="50">
        <v>2</v>
      </c>
      <c r="C127" s="100">
        <v>151026</v>
      </c>
      <c r="D127" s="108">
        <v>10.481638923</v>
      </c>
      <c r="E127" s="108">
        <v>53.476884775000002</v>
      </c>
      <c r="F127" s="108">
        <v>36.041476302</v>
      </c>
    </row>
    <row r="128" spans="1:6">
      <c r="A128" s="107">
        <v>2001</v>
      </c>
      <c r="B128" s="50">
        <v>3</v>
      </c>
      <c r="C128" s="100">
        <v>150150</v>
      </c>
      <c r="D128" s="108">
        <v>10.137196137</v>
      </c>
      <c r="E128" s="108">
        <v>53.258741258999997</v>
      </c>
      <c r="F128" s="108">
        <v>36.604062603999999</v>
      </c>
    </row>
    <row r="129" spans="1:6">
      <c r="A129" s="107">
        <v>2001</v>
      </c>
      <c r="B129" s="50">
        <v>4</v>
      </c>
      <c r="C129" s="100">
        <v>149551</v>
      </c>
      <c r="D129" s="108">
        <v>10.146371472</v>
      </c>
      <c r="E129" s="108">
        <v>54.049120367</v>
      </c>
      <c r="F129" s="108">
        <v>35.804508161000001</v>
      </c>
    </row>
    <row r="130" spans="1:6">
      <c r="A130" s="107">
        <v>2001</v>
      </c>
      <c r="B130" s="50">
        <v>5</v>
      </c>
      <c r="C130" s="100">
        <v>149641</v>
      </c>
      <c r="D130" s="108">
        <v>10.316023015000001</v>
      </c>
      <c r="E130" s="108">
        <v>53.873604159000003</v>
      </c>
      <c r="F130" s="108">
        <v>35.810372825999998</v>
      </c>
    </row>
    <row r="131" spans="1:6">
      <c r="A131" s="107">
        <v>2001</v>
      </c>
      <c r="B131" s="50">
        <v>6</v>
      </c>
      <c r="C131" s="100">
        <v>149327</v>
      </c>
      <c r="D131" s="108">
        <v>10.487721577</v>
      </c>
      <c r="E131" s="108">
        <v>54.473069170000002</v>
      </c>
      <c r="F131" s="108">
        <v>35.039209251999999</v>
      </c>
    </row>
    <row r="132" spans="1:6">
      <c r="A132" s="107">
        <v>2001</v>
      </c>
      <c r="B132" s="50">
        <v>7</v>
      </c>
      <c r="C132" s="100">
        <v>150510</v>
      </c>
      <c r="D132" s="108">
        <v>10.605939805</v>
      </c>
      <c r="E132" s="108">
        <v>54.280114277999999</v>
      </c>
      <c r="F132" s="108">
        <v>35.113945917000002</v>
      </c>
    </row>
    <row r="133" spans="1:6">
      <c r="A133" s="107">
        <v>2001</v>
      </c>
      <c r="B133" s="50">
        <v>8</v>
      </c>
      <c r="C133" s="100">
        <v>149796</v>
      </c>
      <c r="D133" s="108">
        <v>9.6885097064999997</v>
      </c>
      <c r="E133" s="108">
        <v>53.018772196999997</v>
      </c>
      <c r="F133" s="108">
        <v>37.292718096999998</v>
      </c>
    </row>
    <row r="134" spans="1:6">
      <c r="A134" s="107">
        <v>2001</v>
      </c>
      <c r="B134" s="50">
        <v>9</v>
      </c>
      <c r="C134" s="100">
        <v>148183</v>
      </c>
      <c r="D134" s="108">
        <v>9.4302315379999992</v>
      </c>
      <c r="E134" s="108">
        <v>51.900690363000002</v>
      </c>
      <c r="F134" s="108">
        <v>38.669078098999996</v>
      </c>
    </row>
    <row r="135" spans="1:6">
      <c r="A135" s="107">
        <v>2001</v>
      </c>
      <c r="B135" s="50">
        <v>10</v>
      </c>
      <c r="C135" s="100">
        <v>148365</v>
      </c>
      <c r="D135" s="108">
        <v>9.7509520438999999</v>
      </c>
      <c r="E135" s="108">
        <v>54.068007952999999</v>
      </c>
      <c r="F135" s="108">
        <v>36.181040003</v>
      </c>
    </row>
    <row r="136" spans="1:6">
      <c r="A136" s="107">
        <v>2001</v>
      </c>
      <c r="B136" s="50">
        <v>11</v>
      </c>
      <c r="C136" s="100">
        <v>147370</v>
      </c>
      <c r="D136" s="108">
        <v>9.2780077355999993</v>
      </c>
      <c r="E136" s="108">
        <v>52.504580308000001</v>
      </c>
      <c r="F136" s="108">
        <v>38.217411955999999</v>
      </c>
    </row>
    <row r="137" spans="1:6">
      <c r="A137" s="107">
        <v>2001</v>
      </c>
      <c r="B137" s="50">
        <v>12</v>
      </c>
      <c r="C137" s="100">
        <v>145974</v>
      </c>
      <c r="D137" s="108">
        <v>8.9289873539000002</v>
      </c>
      <c r="E137" s="108">
        <v>52.183265513000002</v>
      </c>
      <c r="F137" s="108">
        <v>38.887747132999998</v>
      </c>
    </row>
    <row r="138" spans="1:6">
      <c r="A138" s="111">
        <v>2002</v>
      </c>
      <c r="B138" s="50">
        <v>1</v>
      </c>
      <c r="C138" s="100">
        <v>165982</v>
      </c>
      <c r="D138" s="108">
        <v>9.9342097335999995</v>
      </c>
      <c r="E138" s="108">
        <v>52.498463688999998</v>
      </c>
      <c r="F138" s="108">
        <v>37.567326577999999</v>
      </c>
    </row>
    <row r="139" spans="1:6">
      <c r="A139" s="111">
        <v>2002</v>
      </c>
      <c r="B139" s="50">
        <v>2</v>
      </c>
      <c r="C139" s="100">
        <v>164681</v>
      </c>
      <c r="D139" s="108">
        <v>9.7115028449</v>
      </c>
      <c r="E139" s="108">
        <v>52.778401879999997</v>
      </c>
      <c r="F139" s="108">
        <v>37.510095274999998</v>
      </c>
    </row>
    <row r="140" spans="1:6">
      <c r="A140" s="111">
        <v>2002</v>
      </c>
      <c r="B140" s="50">
        <v>3</v>
      </c>
      <c r="C140" s="100">
        <v>166884</v>
      </c>
      <c r="D140" s="108">
        <v>9.1308933150999998</v>
      </c>
      <c r="E140" s="108">
        <v>52.202128424999998</v>
      </c>
      <c r="F140" s="108">
        <v>38.66697826</v>
      </c>
    </row>
    <row r="141" spans="1:6">
      <c r="A141" s="111">
        <v>2002</v>
      </c>
      <c r="B141" s="50">
        <v>4</v>
      </c>
      <c r="C141" s="100">
        <v>166245</v>
      </c>
      <c r="D141" s="108">
        <v>8.7467292248999993</v>
      </c>
      <c r="E141" s="108">
        <v>52.361274023</v>
      </c>
      <c r="F141" s="108">
        <v>38.891996751999997</v>
      </c>
    </row>
    <row r="142" spans="1:6">
      <c r="A142" s="111">
        <v>2002</v>
      </c>
      <c r="B142" s="50">
        <v>5</v>
      </c>
      <c r="C142" s="100">
        <v>165833</v>
      </c>
      <c r="D142" s="108">
        <v>8.6997159793000005</v>
      </c>
      <c r="E142" s="108">
        <v>50.840906212999997</v>
      </c>
      <c r="F142" s="108">
        <v>40.459377807999999</v>
      </c>
    </row>
    <row r="143" spans="1:6">
      <c r="A143" s="111">
        <v>2002</v>
      </c>
      <c r="B143" s="50">
        <v>6</v>
      </c>
      <c r="C143" s="100">
        <v>164920</v>
      </c>
      <c r="D143" s="108">
        <v>8.7157409653000002</v>
      </c>
      <c r="E143" s="108">
        <v>51.411593500000002</v>
      </c>
      <c r="F143" s="108">
        <v>39.872665535000003</v>
      </c>
    </row>
    <row r="144" spans="1:6">
      <c r="A144" s="111">
        <v>2002</v>
      </c>
      <c r="B144" s="50">
        <v>7</v>
      </c>
      <c r="C144" s="100">
        <v>165549</v>
      </c>
      <c r="D144" s="108">
        <v>8.6173882052999993</v>
      </c>
      <c r="E144" s="108">
        <v>51.630635038999998</v>
      </c>
      <c r="F144" s="108">
        <v>39.751976755999998</v>
      </c>
    </row>
    <row r="145" spans="1:6">
      <c r="A145" s="111">
        <v>2002</v>
      </c>
      <c r="B145" s="50">
        <v>8</v>
      </c>
      <c r="C145" s="100">
        <v>165378</v>
      </c>
      <c r="D145" s="108">
        <v>8.3602413864000003</v>
      </c>
      <c r="E145" s="108">
        <v>50.425691446000002</v>
      </c>
      <c r="F145" s="108">
        <v>41.214067167000003</v>
      </c>
    </row>
    <row r="146" spans="1:6">
      <c r="A146" s="111">
        <v>2002</v>
      </c>
      <c r="B146" s="50">
        <v>9</v>
      </c>
      <c r="C146" s="100">
        <v>163891</v>
      </c>
      <c r="D146" s="108">
        <v>8.2597580099000005</v>
      </c>
      <c r="E146" s="108">
        <v>51.074799714000001</v>
      </c>
      <c r="F146" s="108">
        <v>40.665442276</v>
      </c>
    </row>
    <row r="147" spans="1:6">
      <c r="A147" s="111">
        <v>2002</v>
      </c>
      <c r="B147" s="50">
        <v>10</v>
      </c>
      <c r="C147" s="100">
        <v>163748</v>
      </c>
      <c r="D147" s="108">
        <v>8.0562816034000004</v>
      </c>
      <c r="E147" s="108">
        <v>50.740772405999998</v>
      </c>
      <c r="F147" s="108">
        <v>41.202945990000003</v>
      </c>
    </row>
    <row r="148" spans="1:6">
      <c r="A148" s="111">
        <v>2002</v>
      </c>
      <c r="B148" s="50">
        <v>11</v>
      </c>
      <c r="C148" s="100">
        <v>162966</v>
      </c>
      <c r="D148" s="108">
        <v>8.1581434163999997</v>
      </c>
      <c r="E148" s="108">
        <v>50.887301645999997</v>
      </c>
      <c r="F148" s="108">
        <v>40.954554938000001</v>
      </c>
    </row>
    <row r="149" spans="1:6">
      <c r="A149" s="111">
        <v>2002</v>
      </c>
      <c r="B149" s="50">
        <v>12</v>
      </c>
      <c r="C149" s="100">
        <v>162327</v>
      </c>
      <c r="D149" s="108">
        <v>8.3264028780999997</v>
      </c>
      <c r="E149" s="108">
        <v>51.699963654000001</v>
      </c>
      <c r="F149" s="108">
        <v>39.973633468000003</v>
      </c>
    </row>
    <row r="150" spans="1:6">
      <c r="A150" s="111">
        <v>2003</v>
      </c>
      <c r="B150" s="50">
        <v>1</v>
      </c>
      <c r="C150" s="100">
        <v>179149</v>
      </c>
      <c r="D150" s="108">
        <v>8.5487499232000008</v>
      </c>
      <c r="E150" s="108">
        <v>49.855148507999999</v>
      </c>
      <c r="F150" s="108">
        <v>41.596101568999998</v>
      </c>
    </row>
    <row r="151" spans="1:6">
      <c r="A151" s="111">
        <v>2003</v>
      </c>
      <c r="B151" s="50">
        <v>2</v>
      </c>
      <c r="C151" s="100">
        <v>175853</v>
      </c>
      <c r="D151" s="108">
        <v>8.2477978766</v>
      </c>
      <c r="E151" s="108">
        <v>50.071366425000001</v>
      </c>
      <c r="F151" s="108">
        <v>41.680835698000003</v>
      </c>
    </row>
    <row r="152" spans="1:6">
      <c r="A152" s="111">
        <v>2003</v>
      </c>
      <c r="B152" s="50">
        <v>3</v>
      </c>
      <c r="C152" s="100">
        <v>176391</v>
      </c>
      <c r="D152" s="108">
        <v>7.8790868014999997</v>
      </c>
      <c r="E152" s="108">
        <v>49.812065240999999</v>
      </c>
      <c r="F152" s="108">
        <v>42.308847956999998</v>
      </c>
    </row>
    <row r="153" spans="1:6">
      <c r="A153" s="111">
        <v>2003</v>
      </c>
      <c r="B153" s="50">
        <v>4</v>
      </c>
      <c r="C153" s="100">
        <v>175300</v>
      </c>
      <c r="D153" s="108">
        <v>7.6811180833000003</v>
      </c>
      <c r="E153" s="108">
        <v>49.139189960000003</v>
      </c>
      <c r="F153" s="108">
        <v>43.179691957000003</v>
      </c>
    </row>
    <row r="154" spans="1:6">
      <c r="A154" s="111">
        <v>2003</v>
      </c>
      <c r="B154" s="50">
        <v>5</v>
      </c>
      <c r="C154" s="100">
        <v>175132</v>
      </c>
      <c r="D154" s="108">
        <v>7.4155494142</v>
      </c>
      <c r="E154" s="108">
        <v>48.798620468999999</v>
      </c>
      <c r="F154" s="108">
        <v>43.785830117000003</v>
      </c>
    </row>
    <row r="155" spans="1:6">
      <c r="A155" s="111">
        <v>2003</v>
      </c>
      <c r="B155" s="50">
        <v>6</v>
      </c>
      <c r="C155" s="100">
        <v>175246</v>
      </c>
      <c r="D155" s="108">
        <v>7.6486767172999999</v>
      </c>
      <c r="E155" s="108">
        <v>50.334957717000002</v>
      </c>
      <c r="F155" s="108">
        <v>42.016365565999998</v>
      </c>
    </row>
    <row r="156" spans="1:6">
      <c r="A156" s="111">
        <v>2003</v>
      </c>
      <c r="B156" s="50">
        <v>7</v>
      </c>
      <c r="C156" s="100">
        <v>175820</v>
      </c>
      <c r="D156" s="108">
        <v>7.7721533385999999</v>
      </c>
      <c r="E156" s="108">
        <v>49.944829939999998</v>
      </c>
      <c r="F156" s="108">
        <v>42.283016721999999</v>
      </c>
    </row>
    <row r="157" spans="1:6">
      <c r="A157" s="111">
        <v>2003</v>
      </c>
      <c r="B157" s="50">
        <v>8</v>
      </c>
      <c r="C157" s="100">
        <v>174865</v>
      </c>
      <c r="D157" s="108">
        <v>7.8786492437</v>
      </c>
      <c r="E157" s="108">
        <v>50.002573413999997</v>
      </c>
      <c r="F157" s="108">
        <v>42.118777342999998</v>
      </c>
    </row>
    <row r="158" spans="1:6">
      <c r="A158" s="111">
        <v>2003</v>
      </c>
      <c r="B158" s="50">
        <v>9</v>
      </c>
      <c r="C158" s="100">
        <v>174550</v>
      </c>
      <c r="D158" s="108">
        <v>7.5061586937999998</v>
      </c>
      <c r="E158" s="108">
        <v>49.357204238999998</v>
      </c>
      <c r="F158" s="108">
        <v>43.136637067000002</v>
      </c>
    </row>
    <row r="159" spans="1:6">
      <c r="A159" s="111">
        <v>2003</v>
      </c>
      <c r="B159" s="50">
        <v>10</v>
      </c>
      <c r="C159" s="100">
        <v>174135</v>
      </c>
      <c r="D159" s="108">
        <v>7.3552129094999996</v>
      </c>
      <c r="E159" s="108">
        <v>49.165877049000002</v>
      </c>
      <c r="F159" s="108">
        <v>43.478910040999999</v>
      </c>
    </row>
    <row r="160" spans="1:6">
      <c r="A160" s="111">
        <v>2003</v>
      </c>
      <c r="B160" s="50">
        <v>11</v>
      </c>
      <c r="C160" s="100">
        <v>172661</v>
      </c>
      <c r="D160" s="108">
        <v>7.2332489675999998</v>
      </c>
      <c r="E160" s="108">
        <v>48.965892703000002</v>
      </c>
      <c r="F160" s="108">
        <v>43.800858329</v>
      </c>
    </row>
    <row r="161" spans="1:6">
      <c r="A161" s="111">
        <v>2003</v>
      </c>
      <c r="B161" s="50">
        <v>12</v>
      </c>
      <c r="C161" s="100">
        <v>171653</v>
      </c>
      <c r="D161" s="108">
        <v>7.2314494939999996</v>
      </c>
      <c r="E161" s="108">
        <v>48.835732553</v>
      </c>
      <c r="F161" s="108">
        <v>43.932817952000001</v>
      </c>
    </row>
    <row r="162" spans="1:6">
      <c r="A162" s="111">
        <v>2004</v>
      </c>
      <c r="B162" s="50">
        <v>1</v>
      </c>
      <c r="C162" s="100">
        <v>190210</v>
      </c>
      <c r="D162" s="108">
        <v>7.9265022868999999</v>
      </c>
      <c r="E162" s="108">
        <v>48.583670679999997</v>
      </c>
      <c r="F162" s="108">
        <v>43.489827032999997</v>
      </c>
    </row>
    <row r="163" spans="1:6">
      <c r="A163" s="111">
        <v>2004</v>
      </c>
      <c r="B163" s="50">
        <v>2</v>
      </c>
      <c r="C163" s="100">
        <v>187520</v>
      </c>
      <c r="D163" s="108">
        <v>7.5410622866999999</v>
      </c>
      <c r="E163" s="108">
        <v>49.285942833</v>
      </c>
      <c r="F163" s="108">
        <v>43.172994881000001</v>
      </c>
    </row>
    <row r="164" spans="1:6">
      <c r="A164" s="111">
        <v>2004</v>
      </c>
      <c r="B164" s="50">
        <v>3</v>
      </c>
      <c r="C164" s="100">
        <v>187902</v>
      </c>
      <c r="D164" s="108">
        <v>7.4033272662999998</v>
      </c>
      <c r="E164" s="108">
        <v>49.001075028000002</v>
      </c>
      <c r="F164" s="108">
        <v>43.595597705000003</v>
      </c>
    </row>
    <row r="165" spans="1:6">
      <c r="A165" s="111">
        <v>2004</v>
      </c>
      <c r="B165" s="50">
        <v>4</v>
      </c>
      <c r="C165" s="100">
        <v>186400</v>
      </c>
      <c r="D165" s="108">
        <v>6.8395922747000002</v>
      </c>
      <c r="E165" s="108">
        <v>47.456545063999997</v>
      </c>
      <c r="F165" s="108">
        <v>45.703862661000002</v>
      </c>
    </row>
    <row r="166" spans="1:6">
      <c r="A166" s="111">
        <v>2004</v>
      </c>
      <c r="B166" s="50">
        <v>5</v>
      </c>
      <c r="C166" s="100">
        <v>184643</v>
      </c>
      <c r="D166" s="108">
        <v>6.7763197088</v>
      </c>
      <c r="E166" s="108">
        <v>47.872922342000003</v>
      </c>
      <c r="F166" s="108">
        <v>45.350757948999998</v>
      </c>
    </row>
    <row r="167" spans="1:6">
      <c r="A167" s="111">
        <v>2004</v>
      </c>
      <c r="B167" s="50">
        <v>6</v>
      </c>
      <c r="C167" s="100">
        <v>182624</v>
      </c>
      <c r="D167" s="108">
        <v>6.5298098826000004</v>
      </c>
      <c r="E167" s="108">
        <v>45.795733310000003</v>
      </c>
      <c r="F167" s="108">
        <v>47.674456806999999</v>
      </c>
    </row>
    <row r="168" spans="1:6">
      <c r="A168" s="111">
        <v>2004</v>
      </c>
      <c r="B168" s="50">
        <v>7</v>
      </c>
      <c r="C168" s="100">
        <v>181299</v>
      </c>
      <c r="D168" s="108">
        <v>6.4286068869999999</v>
      </c>
      <c r="E168" s="108">
        <v>45.234667592999998</v>
      </c>
      <c r="F168" s="108">
        <v>48.336725520000002</v>
      </c>
    </row>
    <row r="169" spans="1:6">
      <c r="A169" s="111">
        <v>2004</v>
      </c>
      <c r="B169" s="50">
        <v>8</v>
      </c>
      <c r="C169" s="100">
        <v>179519</v>
      </c>
      <c r="D169" s="108">
        <v>6.4177050897000001</v>
      </c>
      <c r="E169" s="108">
        <v>45.801280087000002</v>
      </c>
      <c r="F169" s="108">
        <v>47.781014823</v>
      </c>
    </row>
    <row r="170" spans="1:6">
      <c r="A170" s="111">
        <v>2004</v>
      </c>
      <c r="B170" s="50">
        <v>9</v>
      </c>
      <c r="C170" s="100">
        <v>177563</v>
      </c>
      <c r="D170" s="108">
        <v>6.4951594645000004</v>
      </c>
      <c r="E170" s="108">
        <v>44.831975129999996</v>
      </c>
      <c r="F170" s="108">
        <v>48.672865406</v>
      </c>
    </row>
    <row r="171" spans="1:6">
      <c r="A171" s="111">
        <v>2004</v>
      </c>
      <c r="B171" s="50">
        <v>10</v>
      </c>
      <c r="C171" s="100">
        <v>175833</v>
      </c>
      <c r="D171" s="108">
        <v>6.5346095443000003</v>
      </c>
      <c r="E171" s="108">
        <v>45.439706995000002</v>
      </c>
      <c r="F171" s="108">
        <v>48.025683461</v>
      </c>
    </row>
    <row r="172" spans="1:6">
      <c r="A172" s="111">
        <v>2004</v>
      </c>
      <c r="B172" s="50">
        <v>11</v>
      </c>
      <c r="C172" s="100">
        <v>174353</v>
      </c>
      <c r="D172" s="108">
        <v>6.2499641531999997</v>
      </c>
      <c r="E172" s="108">
        <v>44.762636720000003</v>
      </c>
      <c r="F172" s="108">
        <v>48.987399127000003</v>
      </c>
    </row>
    <row r="173" spans="1:6">
      <c r="A173" s="111">
        <v>2004</v>
      </c>
      <c r="B173" s="50">
        <v>12</v>
      </c>
      <c r="C173" s="100">
        <v>173620</v>
      </c>
      <c r="D173" s="108">
        <v>6.2694390046999997</v>
      </c>
      <c r="E173" s="108">
        <v>44.391775140999997</v>
      </c>
      <c r="F173" s="108">
        <v>49.338785854000001</v>
      </c>
    </row>
    <row r="174" spans="1:6">
      <c r="A174" s="107" t="s">
        <v>222</v>
      </c>
      <c r="B174" s="50">
        <v>1</v>
      </c>
      <c r="C174" s="100">
        <v>189372</v>
      </c>
      <c r="D174" s="108">
        <v>6.4338973027000002</v>
      </c>
      <c r="E174" s="108">
        <v>44.257862830999997</v>
      </c>
      <c r="F174" s="108">
        <v>49.308239866999998</v>
      </c>
    </row>
    <row r="175" spans="1:6">
      <c r="A175" s="107" t="s">
        <v>222</v>
      </c>
      <c r="B175" s="50">
        <v>2</v>
      </c>
      <c r="C175" s="100">
        <v>187002</v>
      </c>
      <c r="D175" s="108">
        <v>6.7026021112</v>
      </c>
      <c r="E175" s="108">
        <v>46.110202030000004</v>
      </c>
      <c r="F175" s="108">
        <v>47.187195858999999</v>
      </c>
    </row>
    <row r="176" spans="1:6">
      <c r="A176" s="107" t="s">
        <v>222</v>
      </c>
      <c r="B176" s="50">
        <v>3</v>
      </c>
      <c r="C176" s="100">
        <v>185720</v>
      </c>
      <c r="D176" s="108">
        <v>6.4661856558000004</v>
      </c>
      <c r="E176" s="108">
        <v>46.103273745000003</v>
      </c>
      <c r="F176" s="108">
        <v>47.430540598999997</v>
      </c>
    </row>
    <row r="177" spans="1:6">
      <c r="A177" s="107" t="s">
        <v>222</v>
      </c>
      <c r="B177" s="50">
        <v>4</v>
      </c>
      <c r="C177" s="100">
        <v>183832</v>
      </c>
      <c r="D177" s="108">
        <v>6.5646894991</v>
      </c>
      <c r="E177" s="108">
        <v>45.689542625999998</v>
      </c>
      <c r="F177" s="108">
        <v>47.745767874999999</v>
      </c>
    </row>
    <row r="178" spans="1:6">
      <c r="A178" s="107" t="s">
        <v>222</v>
      </c>
      <c r="B178" s="50">
        <v>5</v>
      </c>
      <c r="C178" s="100">
        <v>182207</v>
      </c>
      <c r="D178" s="108">
        <v>6.3801061429999999</v>
      </c>
      <c r="E178" s="108">
        <v>45.937313056000001</v>
      </c>
      <c r="F178" s="108">
        <v>47.682580801</v>
      </c>
    </row>
    <row r="179" spans="1:6">
      <c r="A179" s="107" t="s">
        <v>222</v>
      </c>
      <c r="B179" s="50">
        <v>6</v>
      </c>
      <c r="C179" s="100">
        <v>181446</v>
      </c>
      <c r="D179" s="108">
        <v>6.5556694554000003</v>
      </c>
      <c r="E179" s="108">
        <v>45.927162901999999</v>
      </c>
      <c r="F179" s="108">
        <v>47.517167641999997</v>
      </c>
    </row>
    <row r="180" spans="1:6">
      <c r="A180" s="107" t="s">
        <v>222</v>
      </c>
      <c r="B180" s="50">
        <v>7</v>
      </c>
      <c r="C180" s="100">
        <v>180498</v>
      </c>
      <c r="D180" s="108">
        <v>6.4449467584000004</v>
      </c>
      <c r="E180" s="108">
        <v>45.220999679000002</v>
      </c>
      <c r="F180" s="108">
        <v>48.334053562999998</v>
      </c>
    </row>
    <row r="181" spans="1:6">
      <c r="A181" s="107" t="s">
        <v>222</v>
      </c>
      <c r="B181" s="50">
        <v>8</v>
      </c>
      <c r="C181" s="100">
        <v>179586</v>
      </c>
      <c r="D181" s="108">
        <v>6.2838974084999997</v>
      </c>
      <c r="E181" s="108">
        <v>45.127125722000002</v>
      </c>
      <c r="F181" s="108">
        <v>48.588976869</v>
      </c>
    </row>
    <row r="182" spans="1:6">
      <c r="A182" s="107" t="s">
        <v>222</v>
      </c>
      <c r="B182" s="50">
        <v>9</v>
      </c>
      <c r="C182" s="100">
        <v>178427</v>
      </c>
      <c r="D182" s="108">
        <v>6.2529774080999996</v>
      </c>
      <c r="E182" s="108">
        <v>44.995432305999998</v>
      </c>
      <c r="F182" s="108">
        <v>48.751590286000003</v>
      </c>
    </row>
    <row r="183" spans="1:6">
      <c r="A183" s="107" t="s">
        <v>222</v>
      </c>
      <c r="B183" s="50">
        <v>10</v>
      </c>
      <c r="C183" s="100">
        <v>176336</v>
      </c>
      <c r="D183" s="108">
        <v>6.1932900825999999</v>
      </c>
      <c r="E183" s="108">
        <v>45.274362580999998</v>
      </c>
      <c r="F183" s="108">
        <v>48.532347336999997</v>
      </c>
    </row>
    <row r="184" spans="1:6">
      <c r="A184" s="107" t="s">
        <v>222</v>
      </c>
      <c r="B184" s="50">
        <v>11</v>
      </c>
      <c r="C184" s="100">
        <v>174921</v>
      </c>
      <c r="D184" s="108">
        <v>6.2136621674999999</v>
      </c>
      <c r="E184" s="108">
        <v>44.546966916000002</v>
      </c>
      <c r="F184" s="108">
        <v>49.239370915999999</v>
      </c>
    </row>
    <row r="185" spans="1:6">
      <c r="A185" s="107" t="s">
        <v>222</v>
      </c>
      <c r="B185" s="50">
        <v>12</v>
      </c>
      <c r="C185" s="100">
        <v>172974</v>
      </c>
      <c r="D185" s="108">
        <v>6.2789783436000004</v>
      </c>
      <c r="E185" s="108">
        <v>45.370402488000003</v>
      </c>
      <c r="F185" s="108">
        <v>48.350619168000001</v>
      </c>
    </row>
    <row r="186" spans="1:6">
      <c r="A186" s="107" t="s">
        <v>223</v>
      </c>
      <c r="B186" s="50">
        <v>1</v>
      </c>
      <c r="C186" s="100">
        <v>183965</v>
      </c>
      <c r="D186" s="108">
        <v>6.5229799146999996</v>
      </c>
      <c r="E186" s="108">
        <v>45.904927567999998</v>
      </c>
      <c r="F186" s="108">
        <v>47.572092517999998</v>
      </c>
    </row>
    <row r="187" spans="1:6">
      <c r="A187" s="107" t="s">
        <v>223</v>
      </c>
      <c r="B187" s="50">
        <v>2</v>
      </c>
      <c r="C187" s="100">
        <v>182493</v>
      </c>
      <c r="D187" s="108">
        <v>6.2890083455000001</v>
      </c>
      <c r="E187" s="108">
        <v>46.819878023000001</v>
      </c>
      <c r="F187" s="108">
        <v>46.891113632</v>
      </c>
    </row>
    <row r="188" spans="1:6">
      <c r="A188" s="107" t="s">
        <v>223</v>
      </c>
      <c r="B188" s="50">
        <v>3</v>
      </c>
      <c r="C188" s="100">
        <v>181146</v>
      </c>
      <c r="D188" s="108">
        <v>6.3114835546999997</v>
      </c>
      <c r="E188" s="108">
        <v>45.965133096999999</v>
      </c>
      <c r="F188" s="108">
        <v>47.723383347999999</v>
      </c>
    </row>
    <row r="189" spans="1:6">
      <c r="A189" s="107" t="s">
        <v>223</v>
      </c>
      <c r="B189" s="50">
        <v>4</v>
      </c>
      <c r="C189" s="100">
        <v>176446</v>
      </c>
      <c r="D189" s="108">
        <v>6.1055507066999999</v>
      </c>
      <c r="E189" s="108">
        <v>45.227435022999998</v>
      </c>
      <c r="F189" s="108">
        <v>48.667014270999999</v>
      </c>
    </row>
    <row r="190" spans="1:6">
      <c r="A190" s="107" t="s">
        <v>223</v>
      </c>
      <c r="B190" s="50">
        <v>5</v>
      </c>
      <c r="C190" s="100">
        <v>175769</v>
      </c>
      <c r="D190" s="108">
        <v>6.7787835169999999</v>
      </c>
      <c r="E190" s="108">
        <v>45.579140803999998</v>
      </c>
      <c r="F190" s="108">
        <v>47.642075679000001</v>
      </c>
    </row>
    <row r="191" spans="1:6">
      <c r="A191" s="107" t="s">
        <v>223</v>
      </c>
      <c r="B191" s="50">
        <v>6</v>
      </c>
      <c r="C191" s="100">
        <v>174648</v>
      </c>
      <c r="D191" s="108">
        <v>6.4844716229000001</v>
      </c>
      <c r="E191" s="108">
        <v>46.11618799</v>
      </c>
      <c r="F191" s="108">
        <v>47.399340387999999</v>
      </c>
    </row>
    <row r="192" spans="1:6">
      <c r="A192" s="107" t="s">
        <v>223</v>
      </c>
      <c r="B192" s="50">
        <v>7</v>
      </c>
      <c r="C192" s="100">
        <v>171323</v>
      </c>
      <c r="D192" s="108">
        <v>6.7585788247999998</v>
      </c>
      <c r="E192" s="108">
        <v>45.512861671000003</v>
      </c>
      <c r="F192" s="108">
        <v>47.728559505</v>
      </c>
    </row>
    <row r="193" spans="1:6">
      <c r="A193" s="107" t="s">
        <v>223</v>
      </c>
      <c r="B193" s="50">
        <v>8</v>
      </c>
      <c r="C193" s="100">
        <v>169861</v>
      </c>
      <c r="D193" s="108">
        <v>6.7649431005</v>
      </c>
      <c r="E193" s="108">
        <v>45.545475418000002</v>
      </c>
      <c r="F193" s="108">
        <v>47.689581480999998</v>
      </c>
    </row>
    <row r="194" spans="1:6">
      <c r="A194" s="107" t="s">
        <v>223</v>
      </c>
      <c r="B194" s="50">
        <v>9</v>
      </c>
      <c r="C194" s="100">
        <v>168749</v>
      </c>
      <c r="D194" s="108">
        <v>6.4705568625999996</v>
      </c>
      <c r="E194" s="108">
        <v>44.940710760000002</v>
      </c>
      <c r="F194" s="108">
        <v>48.588732378000003</v>
      </c>
    </row>
    <row r="195" spans="1:6">
      <c r="A195" s="107" t="s">
        <v>223</v>
      </c>
      <c r="B195" s="50">
        <v>10</v>
      </c>
      <c r="C195" s="100">
        <v>168127</v>
      </c>
      <c r="D195" s="108">
        <v>6.4195518863999999</v>
      </c>
      <c r="E195" s="108">
        <v>44.941621511999998</v>
      </c>
      <c r="F195" s="108">
        <v>48.638826600999998</v>
      </c>
    </row>
    <row r="196" spans="1:6">
      <c r="A196" s="107" t="s">
        <v>223</v>
      </c>
      <c r="B196" s="50">
        <v>11</v>
      </c>
      <c r="C196" s="100">
        <v>166750</v>
      </c>
      <c r="D196" s="108">
        <v>6.2962518741000002</v>
      </c>
      <c r="E196" s="108">
        <v>44.912743628000001</v>
      </c>
      <c r="F196" s="108">
        <v>48.791004498</v>
      </c>
    </row>
    <row r="197" spans="1:6">
      <c r="A197" s="107" t="s">
        <v>223</v>
      </c>
      <c r="B197" s="50">
        <v>12</v>
      </c>
      <c r="C197" s="100">
        <v>164960</v>
      </c>
      <c r="D197" s="108">
        <v>6.1366391853</v>
      </c>
      <c r="E197" s="108">
        <v>43.673617847000003</v>
      </c>
      <c r="F197" s="108">
        <v>50.189742967999997</v>
      </c>
    </row>
    <row r="198" spans="1:6">
      <c r="A198" s="107" t="s">
        <v>224</v>
      </c>
      <c r="B198" s="50">
        <v>1</v>
      </c>
      <c r="C198" s="100">
        <v>177229</v>
      </c>
      <c r="D198" s="108">
        <v>6.3155578376000001</v>
      </c>
      <c r="E198" s="108">
        <v>43.046566871000003</v>
      </c>
      <c r="F198" s="108">
        <v>50.637875291</v>
      </c>
    </row>
    <row r="199" spans="1:6">
      <c r="A199" s="107" t="s">
        <v>224</v>
      </c>
      <c r="B199" s="50">
        <v>2</v>
      </c>
      <c r="C199" s="100">
        <v>174808</v>
      </c>
      <c r="D199" s="108">
        <v>6.2537183653000001</v>
      </c>
      <c r="E199" s="108">
        <v>43.018626150000003</v>
      </c>
      <c r="F199" s="108">
        <v>50.727655485</v>
      </c>
    </row>
    <row r="200" spans="1:6">
      <c r="A200" s="107" t="s">
        <v>224</v>
      </c>
      <c r="B200" s="50">
        <v>3</v>
      </c>
      <c r="C200" s="100">
        <v>174192</v>
      </c>
      <c r="D200" s="108">
        <v>6.4635574538</v>
      </c>
      <c r="E200" s="108">
        <v>44.363116560999998</v>
      </c>
      <c r="F200" s="108">
        <v>49.173325984999998</v>
      </c>
    </row>
    <row r="201" spans="1:6">
      <c r="A201" s="107" t="s">
        <v>224</v>
      </c>
      <c r="B201" s="50">
        <v>4</v>
      </c>
      <c r="C201" s="100">
        <v>171645</v>
      </c>
      <c r="D201" s="108">
        <v>6.4458620991000002</v>
      </c>
      <c r="E201" s="108">
        <v>46.237874683000001</v>
      </c>
      <c r="F201" s="108">
        <v>47.316263218000003</v>
      </c>
    </row>
    <row r="202" spans="1:6">
      <c r="A202" s="107" t="s">
        <v>224</v>
      </c>
      <c r="B202" s="50">
        <v>5</v>
      </c>
      <c r="C202" s="100">
        <v>170062</v>
      </c>
      <c r="D202" s="108">
        <v>6.4511766296999999</v>
      </c>
      <c r="E202" s="108">
        <v>46.458350484</v>
      </c>
      <c r="F202" s="108">
        <v>47.090472886000001</v>
      </c>
    </row>
    <row r="203" spans="1:6">
      <c r="A203" s="107" t="s">
        <v>224</v>
      </c>
      <c r="B203" s="50">
        <v>6</v>
      </c>
      <c r="C203" s="100">
        <v>169896</v>
      </c>
      <c r="D203" s="108">
        <v>6.9271789800999999</v>
      </c>
      <c r="E203" s="108">
        <v>47.267740265</v>
      </c>
      <c r="F203" s="108">
        <v>45.805080754999999</v>
      </c>
    </row>
    <row r="204" spans="1:6">
      <c r="A204" s="107" t="s">
        <v>224</v>
      </c>
      <c r="B204" s="50">
        <v>7</v>
      </c>
      <c r="C204" s="100">
        <v>169217</v>
      </c>
      <c r="D204" s="108">
        <v>7.0034334612000002</v>
      </c>
      <c r="E204" s="108">
        <v>48.693689167999999</v>
      </c>
      <c r="F204" s="108">
        <v>44.302877369999997</v>
      </c>
    </row>
    <row r="205" spans="1:6">
      <c r="A205" s="107" t="s">
        <v>224</v>
      </c>
      <c r="B205" s="50">
        <v>8</v>
      </c>
      <c r="C205" s="100">
        <v>168980</v>
      </c>
      <c r="D205" s="108">
        <v>7.1529175049999996</v>
      </c>
      <c r="E205" s="108">
        <v>49.411764706</v>
      </c>
      <c r="F205" s="108">
        <v>43.435317789000003</v>
      </c>
    </row>
    <row r="206" spans="1:6">
      <c r="A206" s="107" t="s">
        <v>224</v>
      </c>
      <c r="B206" s="50">
        <v>9</v>
      </c>
      <c r="C206" s="100">
        <v>167324</v>
      </c>
      <c r="D206" s="108">
        <v>6.9978006740999996</v>
      </c>
      <c r="E206" s="108">
        <v>49.028830292999999</v>
      </c>
      <c r="F206" s="108">
        <v>43.973369032999997</v>
      </c>
    </row>
    <row r="207" spans="1:6">
      <c r="A207" s="107" t="s">
        <v>224</v>
      </c>
      <c r="B207" s="50">
        <v>10</v>
      </c>
      <c r="C207" s="100">
        <v>167097</v>
      </c>
      <c r="D207" s="108">
        <v>6.8008402305000004</v>
      </c>
      <c r="E207" s="108">
        <v>48.742347258999999</v>
      </c>
      <c r="F207" s="108">
        <v>44.456812509999999</v>
      </c>
    </row>
    <row r="208" spans="1:6">
      <c r="A208" s="107" t="s">
        <v>224</v>
      </c>
      <c r="B208" s="50">
        <v>11</v>
      </c>
      <c r="C208" s="100">
        <v>165920</v>
      </c>
      <c r="D208" s="108">
        <v>6.4452748311999999</v>
      </c>
      <c r="E208" s="108">
        <v>49.009161040999999</v>
      </c>
      <c r="F208" s="108">
        <v>44.545564126999999</v>
      </c>
    </row>
    <row r="209" spans="1:6">
      <c r="A209" s="107" t="s">
        <v>224</v>
      </c>
      <c r="B209" s="50">
        <v>12</v>
      </c>
      <c r="C209" s="100">
        <v>162995</v>
      </c>
      <c r="D209" s="108">
        <v>7.0057363723000003</v>
      </c>
      <c r="E209" s="108">
        <v>49.402742414999999</v>
      </c>
      <c r="F209" s="108">
        <v>43.591521212000004</v>
      </c>
    </row>
    <row r="210" spans="1:6">
      <c r="A210" s="107" t="s">
        <v>225</v>
      </c>
      <c r="B210" s="50">
        <v>1</v>
      </c>
      <c r="C210" s="100">
        <v>181968</v>
      </c>
      <c r="D210" s="108">
        <v>8.1398927283999996</v>
      </c>
      <c r="E210" s="108">
        <v>52.339422315999997</v>
      </c>
      <c r="F210" s="108">
        <v>39.520684955999997</v>
      </c>
    </row>
    <row r="211" spans="1:6">
      <c r="A211" s="107" t="s">
        <v>225</v>
      </c>
      <c r="B211" s="50">
        <v>2</v>
      </c>
      <c r="C211" s="100">
        <v>181831</v>
      </c>
      <c r="D211" s="108">
        <v>8.6662890265999994</v>
      </c>
      <c r="E211" s="108">
        <v>52.695084997000002</v>
      </c>
      <c r="F211" s="108">
        <v>38.638625976999997</v>
      </c>
    </row>
    <row r="212" spans="1:6">
      <c r="A212" s="107" t="s">
        <v>225</v>
      </c>
      <c r="B212" s="50">
        <v>3</v>
      </c>
      <c r="C212" s="100">
        <v>181734</v>
      </c>
      <c r="D212" s="108">
        <v>8.7176862887999995</v>
      </c>
      <c r="E212" s="108">
        <v>54.121958466999999</v>
      </c>
      <c r="F212" s="108">
        <v>37.160355244000002</v>
      </c>
    </row>
    <row r="213" spans="1:6">
      <c r="A213" s="107" t="s">
        <v>225</v>
      </c>
      <c r="B213" s="50">
        <v>4</v>
      </c>
      <c r="C213" s="100">
        <v>180979</v>
      </c>
      <c r="D213" s="108">
        <v>8.4490465745000005</v>
      </c>
      <c r="E213" s="108">
        <v>54.637830909000002</v>
      </c>
      <c r="F213" s="108">
        <v>36.913122516999998</v>
      </c>
    </row>
    <row r="214" spans="1:6">
      <c r="A214" s="107" t="s">
        <v>225</v>
      </c>
      <c r="B214" s="50">
        <v>5</v>
      </c>
      <c r="C214" s="100">
        <v>181529</v>
      </c>
      <c r="D214" s="108">
        <v>8.8371554957999994</v>
      </c>
      <c r="E214" s="108">
        <v>54.497077601999997</v>
      </c>
      <c r="F214" s="108">
        <v>36.665766902000001</v>
      </c>
    </row>
    <row r="215" spans="1:6">
      <c r="A215" s="107" t="s">
        <v>225</v>
      </c>
      <c r="B215" s="50">
        <v>6</v>
      </c>
      <c r="C215" s="100">
        <v>180322</v>
      </c>
      <c r="D215" s="108">
        <v>8.5546965982999996</v>
      </c>
      <c r="E215" s="108">
        <v>54.139261986999998</v>
      </c>
      <c r="F215" s="108">
        <v>37.306041415000003</v>
      </c>
    </row>
    <row r="216" spans="1:6">
      <c r="A216" s="107" t="s">
        <v>225</v>
      </c>
      <c r="B216" s="50">
        <v>7</v>
      </c>
      <c r="C216" s="100">
        <v>180637</v>
      </c>
      <c r="D216" s="108">
        <v>8.3742533368000007</v>
      </c>
      <c r="E216" s="108">
        <v>54.428494716000003</v>
      </c>
      <c r="F216" s="108">
        <v>37.197251946999998</v>
      </c>
    </row>
    <row r="217" spans="1:6">
      <c r="A217" s="107" t="s">
        <v>225</v>
      </c>
      <c r="B217" s="50">
        <v>8</v>
      </c>
      <c r="C217" s="100">
        <v>179159</v>
      </c>
      <c r="D217" s="108">
        <v>8.1955134824000009</v>
      </c>
      <c r="E217" s="108">
        <v>53.535686177999999</v>
      </c>
      <c r="F217" s="108">
        <v>38.268800339000002</v>
      </c>
    </row>
    <row r="218" spans="1:6">
      <c r="A218" s="107" t="s">
        <v>225</v>
      </c>
      <c r="B218" s="50">
        <v>9</v>
      </c>
      <c r="C218" s="100">
        <v>177701</v>
      </c>
      <c r="D218" s="108">
        <v>8.0190882437000006</v>
      </c>
      <c r="E218" s="108">
        <v>53.329469164000002</v>
      </c>
      <c r="F218" s="108">
        <v>38.651442592000002</v>
      </c>
    </row>
    <row r="219" spans="1:6">
      <c r="A219" s="107" t="s">
        <v>225</v>
      </c>
      <c r="B219" s="50">
        <v>10</v>
      </c>
      <c r="C219" s="100">
        <v>177495</v>
      </c>
      <c r="D219" s="108">
        <v>8.4453083185000004</v>
      </c>
      <c r="E219" s="108">
        <v>54.497873179999999</v>
      </c>
      <c r="F219" s="108">
        <v>37.056818501999999</v>
      </c>
    </row>
    <row r="220" spans="1:6">
      <c r="A220" s="107" t="s">
        <v>225</v>
      </c>
      <c r="B220" s="50">
        <v>11</v>
      </c>
      <c r="C220" s="100">
        <v>175540</v>
      </c>
      <c r="D220" s="108">
        <v>8.6795032470999995</v>
      </c>
      <c r="E220" s="108">
        <v>55.503588925999999</v>
      </c>
      <c r="F220" s="108">
        <v>35.816907827000001</v>
      </c>
    </row>
    <row r="221" spans="1:6">
      <c r="A221" s="107" t="s">
        <v>225</v>
      </c>
      <c r="B221" s="50">
        <v>12</v>
      </c>
      <c r="C221" s="100">
        <v>174988</v>
      </c>
      <c r="D221" s="108">
        <v>8.9240405056000007</v>
      </c>
      <c r="E221" s="108">
        <v>55.935264132</v>
      </c>
      <c r="F221" s="108">
        <v>35.140695362000002</v>
      </c>
    </row>
    <row r="222" spans="1:6">
      <c r="A222" s="107" t="s">
        <v>226</v>
      </c>
      <c r="B222" s="50">
        <v>1</v>
      </c>
      <c r="C222" s="100">
        <v>191361</v>
      </c>
      <c r="D222" s="108">
        <v>9.0739492373000008</v>
      </c>
      <c r="E222" s="108">
        <v>56.076211976000003</v>
      </c>
      <c r="F222" s="108">
        <v>34.849838785999999</v>
      </c>
    </row>
    <row r="223" spans="1:6">
      <c r="A223" s="107" t="s">
        <v>226</v>
      </c>
      <c r="B223" s="50">
        <v>2</v>
      </c>
      <c r="C223" s="100">
        <v>188987</v>
      </c>
      <c r="D223" s="108">
        <v>9.4445649701000001</v>
      </c>
      <c r="E223" s="108">
        <v>56.432982162999998</v>
      </c>
      <c r="F223" s="108">
        <v>34.122452867</v>
      </c>
    </row>
    <row r="224" spans="1:6">
      <c r="A224" s="107" t="s">
        <v>226</v>
      </c>
      <c r="B224" s="50">
        <v>3</v>
      </c>
      <c r="C224" s="100">
        <v>189773</v>
      </c>
      <c r="D224" s="108">
        <v>9.3000584908999997</v>
      </c>
      <c r="E224" s="108">
        <v>58.651125292000003</v>
      </c>
      <c r="F224" s="108">
        <v>32.048816217000002</v>
      </c>
    </row>
    <row r="225" spans="1:6">
      <c r="A225" s="107" t="s">
        <v>226</v>
      </c>
      <c r="B225" s="50">
        <v>4</v>
      </c>
      <c r="C225" s="100">
        <v>188656</v>
      </c>
      <c r="D225" s="108">
        <v>9.4362225425999995</v>
      </c>
      <c r="E225" s="108">
        <v>60.298108726999999</v>
      </c>
      <c r="F225" s="108">
        <v>30.265668730000002</v>
      </c>
    </row>
    <row r="226" spans="1:6">
      <c r="A226" s="107" t="s">
        <v>226</v>
      </c>
      <c r="B226" s="50">
        <v>5</v>
      </c>
      <c r="C226" s="100">
        <v>188223</v>
      </c>
      <c r="D226" s="108">
        <v>9.9530875610000002</v>
      </c>
      <c r="E226" s="108">
        <v>60.820941118</v>
      </c>
      <c r="F226" s="108">
        <v>29.225971320999999</v>
      </c>
    </row>
    <row r="227" spans="1:6">
      <c r="A227" s="107" t="s">
        <v>226</v>
      </c>
      <c r="B227" s="50">
        <v>6</v>
      </c>
      <c r="C227" s="100">
        <v>187785</v>
      </c>
      <c r="D227" s="108">
        <v>9.4267380249000006</v>
      </c>
      <c r="E227" s="108">
        <v>60.444124930000001</v>
      </c>
      <c r="F227" s="108">
        <v>30.129137045</v>
      </c>
    </row>
    <row r="228" spans="1:6">
      <c r="A228" s="107" t="s">
        <v>226</v>
      </c>
      <c r="B228" s="50">
        <v>7</v>
      </c>
      <c r="C228" s="100">
        <v>187344</v>
      </c>
      <c r="D228" s="108">
        <v>9.2231403194000006</v>
      </c>
      <c r="E228" s="108">
        <v>60.310444957000001</v>
      </c>
      <c r="F228" s="108">
        <v>30.466414724</v>
      </c>
    </row>
    <row r="229" spans="1:6">
      <c r="A229" s="107" t="s">
        <v>226</v>
      </c>
      <c r="B229" s="50">
        <v>8</v>
      </c>
      <c r="C229" s="100">
        <v>184995</v>
      </c>
      <c r="D229" s="108">
        <v>9.2818724830000008</v>
      </c>
      <c r="E229" s="108">
        <v>59.336738830999998</v>
      </c>
      <c r="F229" s="108">
        <v>31.381388686000001</v>
      </c>
    </row>
    <row r="230" spans="1:6">
      <c r="A230" s="107" t="s">
        <v>226</v>
      </c>
      <c r="B230" s="50">
        <v>9</v>
      </c>
      <c r="C230" s="100">
        <v>183893</v>
      </c>
      <c r="D230" s="108">
        <v>9.1531488420000002</v>
      </c>
      <c r="E230" s="108">
        <v>60.143126709999997</v>
      </c>
      <c r="F230" s="108">
        <v>30.703724447999999</v>
      </c>
    </row>
    <row r="231" spans="1:6">
      <c r="A231" s="107" t="s">
        <v>226</v>
      </c>
      <c r="B231" s="50">
        <v>10</v>
      </c>
      <c r="C231" s="100">
        <v>183046</v>
      </c>
      <c r="D231" s="108">
        <v>9.2599674399000005</v>
      </c>
      <c r="E231" s="108">
        <v>60.087628246000001</v>
      </c>
      <c r="F231" s="108">
        <v>30.652404314000002</v>
      </c>
    </row>
    <row r="232" spans="1:6">
      <c r="A232" s="107" t="s">
        <v>226</v>
      </c>
      <c r="B232" s="50">
        <v>11</v>
      </c>
      <c r="C232" s="100">
        <v>180514</v>
      </c>
      <c r="D232" s="108">
        <v>9.0923695669000004</v>
      </c>
      <c r="E232" s="108">
        <v>60.476749726000001</v>
      </c>
      <c r="F232" s="108">
        <v>30.430880707</v>
      </c>
    </row>
    <row r="233" spans="1:6">
      <c r="A233" s="107" t="s">
        <v>226</v>
      </c>
      <c r="B233" s="50">
        <v>12</v>
      </c>
      <c r="C233" s="100">
        <v>179355</v>
      </c>
      <c r="D233" s="108">
        <v>8.8968804884000008</v>
      </c>
      <c r="E233" s="108">
        <v>60.321150789999997</v>
      </c>
      <c r="F233" s="108">
        <v>30.781968720999998</v>
      </c>
    </row>
    <row r="234" spans="1:6">
      <c r="A234" s="107" t="s">
        <v>227</v>
      </c>
      <c r="B234" s="50">
        <v>1</v>
      </c>
      <c r="C234" s="50">
        <v>197848</v>
      </c>
      <c r="D234" s="52">
        <v>9.4906190611000003</v>
      </c>
      <c r="E234" s="52">
        <v>59.009441592000002</v>
      </c>
      <c r="F234" s="52">
        <v>31.499939347000002</v>
      </c>
    </row>
    <row r="235" spans="1:6">
      <c r="A235" s="107" t="s">
        <v>227</v>
      </c>
      <c r="B235" s="50">
        <v>2</v>
      </c>
      <c r="C235" s="50">
        <v>195376</v>
      </c>
      <c r="D235" s="52">
        <v>10.021189911</v>
      </c>
      <c r="E235" s="52">
        <v>60.824768650999999</v>
      </c>
      <c r="F235" s="52">
        <v>29.154041438</v>
      </c>
    </row>
    <row r="236" spans="1:6">
      <c r="A236" s="107" t="s">
        <v>227</v>
      </c>
      <c r="B236" s="50">
        <v>3</v>
      </c>
      <c r="C236" s="50">
        <v>194590</v>
      </c>
      <c r="D236" s="52">
        <v>9.9527211059000003</v>
      </c>
      <c r="E236" s="52">
        <v>61.667608819000002</v>
      </c>
      <c r="F236" s="52">
        <v>28.379670076</v>
      </c>
    </row>
    <row r="237" spans="1:6">
      <c r="A237" s="107" t="s">
        <v>227</v>
      </c>
      <c r="B237" s="50">
        <v>4</v>
      </c>
      <c r="C237" s="50">
        <v>191887</v>
      </c>
      <c r="D237" s="52">
        <v>9.3341393633000003</v>
      </c>
      <c r="E237" s="52">
        <v>62.801023518999997</v>
      </c>
      <c r="F237" s="52">
        <v>27.864837118000001</v>
      </c>
    </row>
    <row r="238" spans="1:6">
      <c r="A238" s="107" t="s">
        <v>227</v>
      </c>
      <c r="B238" s="50">
        <v>5</v>
      </c>
      <c r="C238" s="50">
        <v>188939</v>
      </c>
      <c r="D238" s="52">
        <v>9.4744864745000008</v>
      </c>
      <c r="E238" s="52">
        <v>61.745854481999999</v>
      </c>
      <c r="F238" s="52">
        <v>28.779659042999999</v>
      </c>
    </row>
    <row r="239" spans="1:6">
      <c r="A239" s="107" t="s">
        <v>227</v>
      </c>
      <c r="B239" s="50">
        <v>6</v>
      </c>
      <c r="C239" s="50">
        <v>187320</v>
      </c>
      <c r="D239" s="52">
        <v>10.252509075000001</v>
      </c>
      <c r="E239" s="52">
        <v>64.088191330000001</v>
      </c>
      <c r="F239" s="52">
        <v>25.659299594</v>
      </c>
    </row>
    <row r="240" spans="1:6">
      <c r="A240" s="107" t="s">
        <v>227</v>
      </c>
      <c r="B240" s="50">
        <v>7</v>
      </c>
      <c r="C240" s="50">
        <v>182422</v>
      </c>
      <c r="D240" s="52">
        <v>10.216421264999999</v>
      </c>
      <c r="E240" s="52">
        <v>63.380513315000002</v>
      </c>
      <c r="F240" s="52">
        <v>26.403065420000001</v>
      </c>
    </row>
    <row r="241" spans="1:6">
      <c r="A241" s="107" t="s">
        <v>227</v>
      </c>
      <c r="B241" s="50">
        <v>8</v>
      </c>
      <c r="C241" s="50">
        <v>178366</v>
      </c>
      <c r="D241" s="52">
        <v>9.9699494297999998</v>
      </c>
      <c r="E241" s="52">
        <v>64.373815637999996</v>
      </c>
      <c r="F241" s="52">
        <v>25.656234933</v>
      </c>
    </row>
    <row r="242" spans="1:6">
      <c r="A242" s="107" t="s">
        <v>227</v>
      </c>
      <c r="B242" s="50">
        <v>9</v>
      </c>
      <c r="C242" s="50">
        <v>173522</v>
      </c>
      <c r="D242" s="52">
        <v>9.9411025690999999</v>
      </c>
      <c r="E242" s="52">
        <v>65.533477023000003</v>
      </c>
      <c r="F242" s="52">
        <v>24.525420407999999</v>
      </c>
    </row>
    <row r="243" spans="1:6">
      <c r="A243" s="107" t="s">
        <v>227</v>
      </c>
      <c r="B243" s="50">
        <v>10</v>
      </c>
      <c r="C243" s="50">
        <v>167861</v>
      </c>
      <c r="D243" s="52">
        <v>9.8593479129000006</v>
      </c>
      <c r="E243" s="52">
        <v>64.964464645999996</v>
      </c>
      <c r="F243" s="52">
        <v>25.176187441</v>
      </c>
    </row>
    <row r="244" spans="1:6">
      <c r="A244" s="107" t="s">
        <v>227</v>
      </c>
      <c r="B244" s="50">
        <v>11</v>
      </c>
      <c r="C244" s="50">
        <v>164490</v>
      </c>
      <c r="D244" s="52">
        <v>10.002431759</v>
      </c>
      <c r="E244" s="52">
        <v>66.945103046</v>
      </c>
      <c r="F244" s="52">
        <v>23.052465195</v>
      </c>
    </row>
    <row r="245" spans="1:6">
      <c r="A245" s="107" t="s">
        <v>227</v>
      </c>
      <c r="B245" s="50">
        <v>12</v>
      </c>
      <c r="C245" s="50">
        <v>162595</v>
      </c>
      <c r="D245" s="52">
        <v>10.187890157</v>
      </c>
      <c r="E245" s="52">
        <v>68.689689104999999</v>
      </c>
      <c r="F245" s="52">
        <v>21.122420738999999</v>
      </c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showGridLines="0" workbookViewId="0"/>
  </sheetViews>
  <sheetFormatPr defaultRowHeight="15"/>
  <cols>
    <col min="1" max="1" width="12.5703125" style="55" customWidth="1"/>
    <col min="2" max="5" width="8" style="16" customWidth="1"/>
    <col min="6" max="16384" width="9.140625" style="16"/>
  </cols>
  <sheetData>
    <row r="1" spans="1:13">
      <c r="A1" s="55" t="s">
        <v>228</v>
      </c>
    </row>
    <row r="2" spans="1:13">
      <c r="A2" s="55" t="s">
        <v>566</v>
      </c>
    </row>
    <row r="4" spans="1:13">
      <c r="B4" s="50"/>
      <c r="C4" s="50"/>
    </row>
    <row r="5" spans="1:13">
      <c r="A5" s="76" t="s">
        <v>229</v>
      </c>
    </row>
    <row r="6" spans="1:13">
      <c r="A6" s="114" t="s">
        <v>230</v>
      </c>
      <c r="B6" s="115">
        <v>1998</v>
      </c>
      <c r="C6" s="115">
        <v>2002</v>
      </c>
      <c r="D6" s="51">
        <v>2006</v>
      </c>
      <c r="E6" s="51">
        <v>2010</v>
      </c>
    </row>
    <row r="7" spans="1:13">
      <c r="A7" s="114">
        <v>1</v>
      </c>
      <c r="B7" s="116">
        <v>9.8800000000000008</v>
      </c>
      <c r="C7" s="116">
        <v>10.36</v>
      </c>
      <c r="D7" s="110">
        <v>10.7</v>
      </c>
      <c r="E7" s="110">
        <v>10.17</v>
      </c>
      <c r="F7" s="17"/>
    </row>
    <row r="8" spans="1:13">
      <c r="A8" s="114">
        <v>2</v>
      </c>
      <c r="B8" s="59">
        <v>10.43</v>
      </c>
      <c r="C8" s="59">
        <v>11.15</v>
      </c>
      <c r="D8" s="113">
        <v>11.71</v>
      </c>
      <c r="E8" s="110">
        <v>11.15</v>
      </c>
      <c r="F8" s="17"/>
    </row>
    <row r="9" spans="1:13">
      <c r="A9" s="114">
        <v>3</v>
      </c>
      <c r="B9" s="59">
        <v>10.9</v>
      </c>
      <c r="C9" s="59">
        <v>11.78</v>
      </c>
      <c r="D9" s="113">
        <v>12.33</v>
      </c>
      <c r="E9" s="110">
        <v>11.63</v>
      </c>
      <c r="F9" s="17"/>
    </row>
    <row r="10" spans="1:13">
      <c r="A10" s="114">
        <v>4</v>
      </c>
      <c r="B10" s="59">
        <v>11.14</v>
      </c>
      <c r="C10" s="59">
        <v>12.06</v>
      </c>
      <c r="D10" s="113">
        <v>12.5</v>
      </c>
      <c r="E10" s="110">
        <v>11.64</v>
      </c>
      <c r="F10" s="17"/>
    </row>
    <row r="11" spans="1:13">
      <c r="A11" s="114">
        <v>5</v>
      </c>
      <c r="B11" s="59">
        <v>11.19</v>
      </c>
      <c r="C11" s="59">
        <v>12.06</v>
      </c>
      <c r="D11" s="113">
        <v>12.43</v>
      </c>
      <c r="E11" s="110">
        <v>11.46</v>
      </c>
      <c r="F11" s="17"/>
    </row>
    <row r="12" spans="1:13">
      <c r="A12" s="114">
        <v>6</v>
      </c>
      <c r="B12" s="59">
        <v>11.2</v>
      </c>
      <c r="C12" s="59">
        <v>11.99</v>
      </c>
      <c r="D12" s="113">
        <v>12.26</v>
      </c>
      <c r="E12" s="110">
        <v>11.35</v>
      </c>
      <c r="F12" s="17"/>
    </row>
    <row r="13" spans="1:13">
      <c r="A13" s="219"/>
    </row>
    <row r="15" spans="1:13">
      <c r="B15" s="117"/>
      <c r="C15" s="117"/>
      <c r="D15" s="117"/>
      <c r="E15" s="117"/>
      <c r="F15" s="117"/>
      <c r="G15" s="117"/>
      <c r="L15" s="117"/>
      <c r="M15" s="117"/>
    </row>
    <row r="16" spans="1:13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>
      <c r="A17" s="76"/>
      <c r="B17" s="116"/>
      <c r="C17" s="116"/>
      <c r="D17" s="116"/>
      <c r="E17" s="116"/>
      <c r="F17" s="116"/>
      <c r="G17" s="110"/>
      <c r="H17" s="110"/>
      <c r="I17" s="110"/>
      <c r="J17" s="110"/>
      <c r="K17" s="110"/>
      <c r="L17" s="116"/>
    </row>
    <row r="18" spans="1:12">
      <c r="A18" s="7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>
      <c r="A19" s="7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59"/>
    </row>
    <row r="20" spans="1:12">
      <c r="A20" s="76"/>
      <c r="B20" s="116"/>
      <c r="C20" s="116"/>
      <c r="D20" s="116"/>
      <c r="E20" s="116"/>
      <c r="F20" s="116"/>
      <c r="G20" s="116"/>
      <c r="H20" s="116"/>
      <c r="I20" s="116"/>
      <c r="J20" s="59"/>
      <c r="K20" s="59"/>
      <c r="L20" s="59"/>
    </row>
    <row r="21" spans="1:12">
      <c r="A21" s="76"/>
      <c r="B21" s="116"/>
      <c r="C21" s="116"/>
      <c r="D21" s="116"/>
      <c r="E21" s="116"/>
      <c r="F21" s="116"/>
      <c r="G21" s="116"/>
      <c r="H21" s="116"/>
      <c r="I21" s="116"/>
      <c r="J21" s="59"/>
      <c r="K21" s="59"/>
      <c r="L21" s="59"/>
    </row>
    <row r="22" spans="1:12">
      <c r="A22" s="76"/>
      <c r="B22" s="116"/>
      <c r="C22" s="116"/>
      <c r="D22" s="116"/>
      <c r="E22" s="116"/>
      <c r="F22" s="116"/>
      <c r="G22" s="116"/>
      <c r="H22" s="116"/>
      <c r="I22" s="116"/>
      <c r="J22" s="59"/>
      <c r="K22" s="59"/>
      <c r="L22" s="59"/>
    </row>
    <row r="23" spans="1:12">
      <c r="G23" s="116"/>
      <c r="H23" s="116"/>
      <c r="I23" s="116"/>
      <c r="J23" s="59"/>
      <c r="K23" s="59"/>
      <c r="L23" s="50"/>
    </row>
    <row r="24" spans="1:12">
      <c r="H24" s="50"/>
      <c r="I24" s="50"/>
      <c r="J24" s="50"/>
      <c r="K24" s="50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74"/>
  <sheetViews>
    <sheetView showGridLines="0" workbookViewId="0"/>
  </sheetViews>
  <sheetFormatPr defaultRowHeight="15" customHeight="1"/>
  <cols>
    <col min="1" max="1" width="32.28515625" style="50" customWidth="1"/>
    <col min="2" max="2" width="11.7109375" style="50" customWidth="1"/>
    <col min="3" max="3" width="19.7109375" style="50" bestFit="1" customWidth="1"/>
    <col min="4" max="16384" width="9.140625" style="16"/>
  </cols>
  <sheetData>
    <row r="1" spans="1:17" ht="15" customHeight="1">
      <c r="A1" s="55" t="s">
        <v>231</v>
      </c>
    </row>
    <row r="2" spans="1:17" ht="15" customHeight="1">
      <c r="A2" s="55" t="s">
        <v>232</v>
      </c>
    </row>
    <row r="5" spans="1:17" ht="15" customHeight="1">
      <c r="A5" s="100"/>
      <c r="B5" s="50" t="s">
        <v>37</v>
      </c>
      <c r="C5" s="50" t="s">
        <v>147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15" customHeight="1">
      <c r="A6" s="76" t="s">
        <v>158</v>
      </c>
      <c r="B6" s="52">
        <v>17.63</v>
      </c>
      <c r="C6" s="52">
        <v>18.07</v>
      </c>
    </row>
    <row r="7" spans="1:17" ht="15" customHeight="1">
      <c r="A7" s="76" t="s">
        <v>159</v>
      </c>
      <c r="B7" s="69">
        <v>12143</v>
      </c>
      <c r="C7" s="69">
        <v>5371</v>
      </c>
    </row>
    <row r="8" spans="1:17" ht="15" customHeight="1">
      <c r="A8" s="76" t="s">
        <v>160</v>
      </c>
      <c r="B8" s="52">
        <v>17.71</v>
      </c>
      <c r="C8" s="52">
        <v>18.13</v>
      </c>
    </row>
    <row r="9" spans="1:17" ht="15" customHeight="1">
      <c r="A9" s="16" t="s">
        <v>161</v>
      </c>
      <c r="B9" s="69">
        <v>211</v>
      </c>
      <c r="C9" s="69">
        <v>50</v>
      </c>
    </row>
    <row r="10" spans="1:17" ht="15" customHeight="1">
      <c r="A10" s="16"/>
      <c r="B10" s="52"/>
      <c r="C10" s="52" t="s">
        <v>98</v>
      </c>
    </row>
    <row r="11" spans="1:17" ht="15" customHeight="1">
      <c r="A11" s="16"/>
    </row>
    <row r="12" spans="1:17" ht="15" customHeight="1">
      <c r="A12" s="76"/>
      <c r="B12" s="118"/>
      <c r="C12" s="118"/>
    </row>
    <row r="13" spans="1:17" ht="15" customHeight="1">
      <c r="A13" s="99"/>
      <c r="B13" s="118"/>
      <c r="C13" s="118"/>
    </row>
    <row r="14" spans="1:17" ht="15" customHeight="1">
      <c r="A14" s="100"/>
      <c r="B14" s="118"/>
      <c r="C14" s="118"/>
    </row>
    <row r="15" spans="1:17" ht="15" customHeight="1">
      <c r="A15" s="100"/>
      <c r="B15" s="119"/>
      <c r="C15" s="51"/>
    </row>
    <row r="16" spans="1:17" ht="15" customHeight="1">
      <c r="A16" s="100"/>
      <c r="B16" s="120"/>
      <c r="C16" s="51"/>
    </row>
    <row r="17" spans="1:2" ht="15" customHeight="1">
      <c r="A17" s="100"/>
    </row>
    <row r="18" spans="1:2" ht="15" customHeight="1">
      <c r="A18" s="100"/>
    </row>
    <row r="19" spans="1:2" ht="15" customHeight="1">
      <c r="A19" s="100"/>
    </row>
    <row r="20" spans="1:2" ht="15" customHeight="1">
      <c r="B20" s="118"/>
    </row>
    <row r="22" spans="1:2" ht="15" customHeight="1">
      <c r="B22" s="118"/>
    </row>
    <row r="23" spans="1:2" ht="15" customHeight="1">
      <c r="B23" s="118"/>
    </row>
    <row r="24" spans="1:2" ht="15" customHeight="1">
      <c r="B24" s="118"/>
    </row>
    <row r="25" spans="1:2" ht="15" customHeight="1">
      <c r="B25" s="119"/>
    </row>
    <row r="26" spans="1:2" ht="15" customHeight="1">
      <c r="B26" s="120"/>
    </row>
    <row r="30" spans="1:2" ht="15" customHeight="1">
      <c r="B30" s="118"/>
    </row>
    <row r="32" spans="1:2" ht="15" customHeight="1">
      <c r="B32" s="118"/>
    </row>
    <row r="33" spans="1:3" ht="15" customHeight="1">
      <c r="A33" s="16"/>
      <c r="B33" s="118"/>
    </row>
    <row r="34" spans="1:3" ht="15" customHeight="1">
      <c r="A34" s="16"/>
      <c r="B34" s="118"/>
    </row>
    <row r="35" spans="1:3" ht="15" customHeight="1">
      <c r="A35" s="16"/>
      <c r="B35" s="52"/>
      <c r="C35" s="52"/>
    </row>
    <row r="36" spans="1:3" ht="15" customHeight="1">
      <c r="A36" s="16"/>
      <c r="B36" s="52"/>
      <c r="C36" s="52"/>
    </row>
    <row r="37" spans="1:3" ht="15" customHeight="1">
      <c r="A37" s="16"/>
      <c r="B37" s="52"/>
      <c r="C37" s="52"/>
    </row>
    <row r="38" spans="1:3" ht="15" customHeight="1">
      <c r="A38" s="16"/>
      <c r="B38" s="52"/>
      <c r="C38" s="52"/>
    </row>
    <row r="39" spans="1:3" ht="15" customHeight="1">
      <c r="A39" s="16"/>
      <c r="B39" s="52"/>
      <c r="C39" s="52"/>
    </row>
    <row r="40" spans="1:3" ht="15" customHeight="1">
      <c r="A40" s="16"/>
      <c r="B40" s="52"/>
      <c r="C40" s="52"/>
    </row>
    <row r="41" spans="1:3" ht="15" customHeight="1">
      <c r="A41" s="16"/>
      <c r="B41" s="52"/>
      <c r="C41" s="52"/>
    </row>
    <row r="42" spans="1:3" ht="15" customHeight="1">
      <c r="A42" s="16"/>
      <c r="B42" s="52"/>
      <c r="C42" s="52"/>
    </row>
    <row r="43" spans="1:3" ht="15" customHeight="1">
      <c r="A43" s="16"/>
      <c r="B43" s="52"/>
      <c r="C43" s="52"/>
    </row>
    <row r="44" spans="1:3" ht="15" customHeight="1">
      <c r="A44" s="16"/>
      <c r="B44" s="52"/>
      <c r="C44" s="52"/>
    </row>
    <row r="45" spans="1:3" ht="15" customHeight="1">
      <c r="A45" s="16"/>
      <c r="B45" s="52"/>
      <c r="C45" s="52"/>
    </row>
    <row r="46" spans="1:3" ht="15" customHeight="1">
      <c r="A46" s="16"/>
      <c r="B46" s="52"/>
      <c r="C46" s="52"/>
    </row>
    <row r="47" spans="1:3" ht="15" customHeight="1">
      <c r="A47" s="16"/>
      <c r="B47" s="52"/>
      <c r="C47" s="52"/>
    </row>
    <row r="48" spans="1:3" ht="15" customHeight="1">
      <c r="A48" s="16"/>
      <c r="B48" s="52"/>
      <c r="C48" s="52"/>
    </row>
    <row r="49" spans="1:3" ht="15" customHeight="1">
      <c r="A49" s="16"/>
      <c r="B49" s="52"/>
      <c r="C49" s="52"/>
    </row>
    <row r="50" spans="1:3" ht="15" customHeight="1">
      <c r="A50" s="16"/>
      <c r="B50" s="52"/>
      <c r="C50" s="52"/>
    </row>
    <row r="51" spans="1:3" ht="15" customHeight="1">
      <c r="A51" s="16"/>
      <c r="B51" s="52"/>
      <c r="C51" s="52"/>
    </row>
    <row r="52" spans="1:3" ht="15" customHeight="1">
      <c r="A52" s="16"/>
      <c r="B52" s="52"/>
      <c r="C52" s="52"/>
    </row>
    <row r="53" spans="1:3" ht="15" customHeight="1">
      <c r="A53" s="16"/>
      <c r="B53" s="52"/>
      <c r="C53" s="52"/>
    </row>
    <row r="54" spans="1:3" ht="15" customHeight="1">
      <c r="A54" s="16"/>
      <c r="B54" s="52"/>
      <c r="C54" s="52"/>
    </row>
    <row r="55" spans="1:3" ht="15" customHeight="1">
      <c r="A55" s="16"/>
      <c r="B55" s="52"/>
      <c r="C55" s="52"/>
    </row>
    <row r="56" spans="1:3" ht="15" customHeight="1">
      <c r="A56" s="16"/>
      <c r="B56" s="52"/>
      <c r="C56" s="52"/>
    </row>
    <row r="57" spans="1:3" ht="15" customHeight="1">
      <c r="A57" s="16"/>
      <c r="B57" s="52"/>
      <c r="C57" s="52"/>
    </row>
    <row r="58" spans="1:3" ht="15" customHeight="1">
      <c r="A58" s="16"/>
      <c r="B58" s="52"/>
      <c r="C58" s="52"/>
    </row>
    <row r="59" spans="1:3" ht="15" customHeight="1">
      <c r="A59" s="16"/>
    </row>
    <row r="60" spans="1:3" ht="15" customHeight="1">
      <c r="A60" s="16"/>
    </row>
    <row r="61" spans="1:3" ht="15" customHeight="1">
      <c r="A61" s="16"/>
    </row>
    <row r="62" spans="1:3" ht="15" customHeight="1">
      <c r="A62" s="16"/>
    </row>
    <row r="63" spans="1:3" ht="15" customHeight="1">
      <c r="A63" s="16"/>
    </row>
    <row r="64" spans="1:3" ht="15" customHeight="1">
      <c r="A64" s="16"/>
    </row>
    <row r="65" spans="1:1" ht="15" customHeight="1">
      <c r="A65" s="16"/>
    </row>
    <row r="66" spans="1:1" ht="15" customHeight="1">
      <c r="A66" s="16"/>
    </row>
    <row r="67" spans="1:1" ht="15" customHeight="1">
      <c r="A67" s="16"/>
    </row>
    <row r="68" spans="1:1" ht="15" customHeight="1">
      <c r="A68" s="16"/>
    </row>
    <row r="69" spans="1:1" ht="15" customHeight="1">
      <c r="A69" s="16"/>
    </row>
    <row r="70" spans="1:1" ht="15" customHeight="1">
      <c r="A70" s="16"/>
    </row>
    <row r="71" spans="1:1" ht="15" customHeight="1">
      <c r="A71" s="16"/>
    </row>
    <row r="72" spans="1:1" ht="15" customHeight="1">
      <c r="A72" s="16"/>
    </row>
    <row r="73" spans="1:1" ht="15" customHeight="1">
      <c r="A73" s="16"/>
    </row>
    <row r="74" spans="1:1" ht="15" customHeight="1">
      <c r="A74" s="16"/>
    </row>
  </sheetData>
  <pageMargins left="0" right="0" top="0" bottom="0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129"/>
  <sheetViews>
    <sheetView showGridLines="0" zoomScaleNormal="100" workbookViewId="0">
      <selection activeCell="N39" sqref="N39"/>
    </sheetView>
  </sheetViews>
  <sheetFormatPr defaultRowHeight="15"/>
  <cols>
    <col min="1" max="1" width="12" style="131" customWidth="1"/>
    <col min="2" max="2" width="9.28515625" style="218" customWidth="1"/>
    <col min="3" max="3" width="8" style="218" customWidth="1"/>
    <col min="4" max="4" width="10.140625" style="218" customWidth="1"/>
    <col min="5" max="5" width="7.28515625" style="218" bestFit="1" customWidth="1"/>
    <col min="6" max="6" width="7.140625" style="218" customWidth="1"/>
    <col min="7" max="7" width="8" style="218" bestFit="1" customWidth="1"/>
    <col min="8" max="8" width="7.7109375" style="218" customWidth="1"/>
    <col min="9" max="9" width="7.42578125" style="122" customWidth="1"/>
    <col min="10" max="10" width="9.85546875" style="218" customWidth="1"/>
    <col min="11" max="11" width="7" style="122" customWidth="1"/>
    <col min="12" max="12" width="8.28515625" style="122" bestFit="1" customWidth="1"/>
    <col min="13" max="13" width="7.85546875" style="122" customWidth="1"/>
    <col min="14" max="15" width="7.5703125" style="122" bestFit="1" customWidth="1"/>
    <col min="16" max="16" width="10.85546875" style="122" customWidth="1"/>
    <col min="17" max="17" width="7.5703125" style="122" bestFit="1" customWidth="1"/>
    <col min="18" max="255" width="9.140625" style="122"/>
    <col min="256" max="256" width="26.85546875" style="122" customWidth="1"/>
    <col min="257" max="257" width="12" style="122" customWidth="1"/>
    <col min="258" max="258" width="7.28515625" style="122" bestFit="1" customWidth="1"/>
    <col min="259" max="259" width="6.42578125" style="122" customWidth="1"/>
    <col min="260" max="260" width="8" style="122" bestFit="1" customWidth="1"/>
    <col min="261" max="261" width="7.28515625" style="122" bestFit="1" customWidth="1"/>
    <col min="262" max="262" width="7.140625" style="122" customWidth="1"/>
    <col min="263" max="263" width="8" style="122" bestFit="1" customWidth="1"/>
    <col min="264" max="264" width="7.7109375" style="122" customWidth="1"/>
    <col min="265" max="265" width="5.85546875" style="122" customWidth="1"/>
    <col min="266" max="266" width="9.85546875" style="122" customWidth="1"/>
    <col min="267" max="267" width="7" style="122" customWidth="1"/>
    <col min="268" max="268" width="8.28515625" style="122" bestFit="1" customWidth="1"/>
    <col min="269" max="269" width="12.140625" style="122" customWidth="1"/>
    <col min="270" max="273" width="7.5703125" style="122" bestFit="1" customWidth="1"/>
    <col min="274" max="511" width="9.140625" style="122"/>
    <col min="512" max="512" width="26.85546875" style="122" customWidth="1"/>
    <col min="513" max="513" width="12" style="122" customWidth="1"/>
    <col min="514" max="514" width="7.28515625" style="122" bestFit="1" customWidth="1"/>
    <col min="515" max="515" width="6.42578125" style="122" customWidth="1"/>
    <col min="516" max="516" width="8" style="122" bestFit="1" customWidth="1"/>
    <col min="517" max="517" width="7.28515625" style="122" bestFit="1" customWidth="1"/>
    <col min="518" max="518" width="7.140625" style="122" customWidth="1"/>
    <col min="519" max="519" width="8" style="122" bestFit="1" customWidth="1"/>
    <col min="520" max="520" width="7.7109375" style="122" customWidth="1"/>
    <col min="521" max="521" width="5.85546875" style="122" customWidth="1"/>
    <col min="522" max="522" width="9.85546875" style="122" customWidth="1"/>
    <col min="523" max="523" width="7" style="122" customWidth="1"/>
    <col min="524" max="524" width="8.28515625" style="122" bestFit="1" customWidth="1"/>
    <col min="525" max="525" width="12.140625" style="122" customWidth="1"/>
    <col min="526" max="529" width="7.5703125" style="122" bestFit="1" customWidth="1"/>
    <col min="530" max="767" width="9.140625" style="122"/>
    <col min="768" max="768" width="26.85546875" style="122" customWidth="1"/>
    <col min="769" max="769" width="12" style="122" customWidth="1"/>
    <col min="770" max="770" width="7.28515625" style="122" bestFit="1" customWidth="1"/>
    <col min="771" max="771" width="6.42578125" style="122" customWidth="1"/>
    <col min="772" max="772" width="8" style="122" bestFit="1" customWidth="1"/>
    <col min="773" max="773" width="7.28515625" style="122" bestFit="1" customWidth="1"/>
    <col min="774" max="774" width="7.140625" style="122" customWidth="1"/>
    <col min="775" max="775" width="8" style="122" bestFit="1" customWidth="1"/>
    <col min="776" max="776" width="7.7109375" style="122" customWidth="1"/>
    <col min="777" max="777" width="5.85546875" style="122" customWidth="1"/>
    <col min="778" max="778" width="9.85546875" style="122" customWidth="1"/>
    <col min="779" max="779" width="7" style="122" customWidth="1"/>
    <col min="780" max="780" width="8.28515625" style="122" bestFit="1" customWidth="1"/>
    <col min="781" max="781" width="12.140625" style="122" customWidth="1"/>
    <col min="782" max="785" width="7.5703125" style="122" bestFit="1" customWidth="1"/>
    <col min="786" max="1023" width="9.140625" style="122"/>
    <col min="1024" max="1024" width="26.85546875" style="122" customWidth="1"/>
    <col min="1025" max="1025" width="12" style="122" customWidth="1"/>
    <col min="1026" max="1026" width="7.28515625" style="122" bestFit="1" customWidth="1"/>
    <col min="1027" max="1027" width="6.42578125" style="122" customWidth="1"/>
    <col min="1028" max="1028" width="8" style="122" bestFit="1" customWidth="1"/>
    <col min="1029" max="1029" width="7.28515625" style="122" bestFit="1" customWidth="1"/>
    <col min="1030" max="1030" width="7.140625" style="122" customWidth="1"/>
    <col min="1031" max="1031" width="8" style="122" bestFit="1" customWidth="1"/>
    <col min="1032" max="1032" width="7.7109375" style="122" customWidth="1"/>
    <col min="1033" max="1033" width="5.85546875" style="122" customWidth="1"/>
    <col min="1034" max="1034" width="9.85546875" style="122" customWidth="1"/>
    <col min="1035" max="1035" width="7" style="122" customWidth="1"/>
    <col min="1036" max="1036" width="8.28515625" style="122" bestFit="1" customWidth="1"/>
    <col min="1037" max="1037" width="12.140625" style="122" customWidth="1"/>
    <col min="1038" max="1041" width="7.5703125" style="122" bestFit="1" customWidth="1"/>
    <col min="1042" max="1279" width="9.140625" style="122"/>
    <col min="1280" max="1280" width="26.85546875" style="122" customWidth="1"/>
    <col min="1281" max="1281" width="12" style="122" customWidth="1"/>
    <col min="1282" max="1282" width="7.28515625" style="122" bestFit="1" customWidth="1"/>
    <col min="1283" max="1283" width="6.42578125" style="122" customWidth="1"/>
    <col min="1284" max="1284" width="8" style="122" bestFit="1" customWidth="1"/>
    <col min="1285" max="1285" width="7.28515625" style="122" bestFit="1" customWidth="1"/>
    <col min="1286" max="1286" width="7.140625" style="122" customWidth="1"/>
    <col min="1287" max="1287" width="8" style="122" bestFit="1" customWidth="1"/>
    <col min="1288" max="1288" width="7.7109375" style="122" customWidth="1"/>
    <col min="1289" max="1289" width="5.85546875" style="122" customWidth="1"/>
    <col min="1290" max="1290" width="9.85546875" style="122" customWidth="1"/>
    <col min="1291" max="1291" width="7" style="122" customWidth="1"/>
    <col min="1292" max="1292" width="8.28515625" style="122" bestFit="1" customWidth="1"/>
    <col min="1293" max="1293" width="12.140625" style="122" customWidth="1"/>
    <col min="1294" max="1297" width="7.5703125" style="122" bestFit="1" customWidth="1"/>
    <col min="1298" max="1535" width="9.140625" style="122"/>
    <col min="1536" max="1536" width="26.85546875" style="122" customWidth="1"/>
    <col min="1537" max="1537" width="12" style="122" customWidth="1"/>
    <col min="1538" max="1538" width="7.28515625" style="122" bestFit="1" customWidth="1"/>
    <col min="1539" max="1539" width="6.42578125" style="122" customWidth="1"/>
    <col min="1540" max="1540" width="8" style="122" bestFit="1" customWidth="1"/>
    <col min="1541" max="1541" width="7.28515625" style="122" bestFit="1" customWidth="1"/>
    <col min="1542" max="1542" width="7.140625" style="122" customWidth="1"/>
    <col min="1543" max="1543" width="8" style="122" bestFit="1" customWidth="1"/>
    <col min="1544" max="1544" width="7.7109375" style="122" customWidth="1"/>
    <col min="1545" max="1545" width="5.85546875" style="122" customWidth="1"/>
    <col min="1546" max="1546" width="9.85546875" style="122" customWidth="1"/>
    <col min="1547" max="1547" width="7" style="122" customWidth="1"/>
    <col min="1548" max="1548" width="8.28515625" style="122" bestFit="1" customWidth="1"/>
    <col min="1549" max="1549" width="12.140625" style="122" customWidth="1"/>
    <col min="1550" max="1553" width="7.5703125" style="122" bestFit="1" customWidth="1"/>
    <col min="1554" max="1791" width="9.140625" style="122"/>
    <col min="1792" max="1792" width="26.85546875" style="122" customWidth="1"/>
    <col min="1793" max="1793" width="12" style="122" customWidth="1"/>
    <col min="1794" max="1794" width="7.28515625" style="122" bestFit="1" customWidth="1"/>
    <col min="1795" max="1795" width="6.42578125" style="122" customWidth="1"/>
    <col min="1796" max="1796" width="8" style="122" bestFit="1" customWidth="1"/>
    <col min="1797" max="1797" width="7.28515625" style="122" bestFit="1" customWidth="1"/>
    <col min="1798" max="1798" width="7.140625" style="122" customWidth="1"/>
    <col min="1799" max="1799" width="8" style="122" bestFit="1" customWidth="1"/>
    <col min="1800" max="1800" width="7.7109375" style="122" customWidth="1"/>
    <col min="1801" max="1801" width="5.85546875" style="122" customWidth="1"/>
    <col min="1802" max="1802" width="9.85546875" style="122" customWidth="1"/>
    <col min="1803" max="1803" width="7" style="122" customWidth="1"/>
    <col min="1804" max="1804" width="8.28515625" style="122" bestFit="1" customWidth="1"/>
    <col min="1805" max="1805" width="12.140625" style="122" customWidth="1"/>
    <col min="1806" max="1809" width="7.5703125" style="122" bestFit="1" customWidth="1"/>
    <col min="1810" max="2047" width="9.140625" style="122"/>
    <col min="2048" max="2048" width="26.85546875" style="122" customWidth="1"/>
    <col min="2049" max="2049" width="12" style="122" customWidth="1"/>
    <col min="2050" max="2050" width="7.28515625" style="122" bestFit="1" customWidth="1"/>
    <col min="2051" max="2051" width="6.42578125" style="122" customWidth="1"/>
    <col min="2052" max="2052" width="8" style="122" bestFit="1" customWidth="1"/>
    <col min="2053" max="2053" width="7.28515625" style="122" bestFit="1" customWidth="1"/>
    <col min="2054" max="2054" width="7.140625" style="122" customWidth="1"/>
    <col min="2055" max="2055" width="8" style="122" bestFit="1" customWidth="1"/>
    <col min="2056" max="2056" width="7.7109375" style="122" customWidth="1"/>
    <col min="2057" max="2057" width="5.85546875" style="122" customWidth="1"/>
    <col min="2058" max="2058" width="9.85546875" style="122" customWidth="1"/>
    <col min="2059" max="2059" width="7" style="122" customWidth="1"/>
    <col min="2060" max="2060" width="8.28515625" style="122" bestFit="1" customWidth="1"/>
    <col min="2061" max="2061" width="12.140625" style="122" customWidth="1"/>
    <col min="2062" max="2065" width="7.5703125" style="122" bestFit="1" customWidth="1"/>
    <col min="2066" max="2303" width="9.140625" style="122"/>
    <col min="2304" max="2304" width="26.85546875" style="122" customWidth="1"/>
    <col min="2305" max="2305" width="12" style="122" customWidth="1"/>
    <col min="2306" max="2306" width="7.28515625" style="122" bestFit="1" customWidth="1"/>
    <col min="2307" max="2307" width="6.42578125" style="122" customWidth="1"/>
    <col min="2308" max="2308" width="8" style="122" bestFit="1" customWidth="1"/>
    <col min="2309" max="2309" width="7.28515625" style="122" bestFit="1" customWidth="1"/>
    <col min="2310" max="2310" width="7.140625" style="122" customWidth="1"/>
    <col min="2311" max="2311" width="8" style="122" bestFit="1" customWidth="1"/>
    <col min="2312" max="2312" width="7.7109375" style="122" customWidth="1"/>
    <col min="2313" max="2313" width="5.85546875" style="122" customWidth="1"/>
    <col min="2314" max="2314" width="9.85546875" style="122" customWidth="1"/>
    <col min="2315" max="2315" width="7" style="122" customWidth="1"/>
    <col min="2316" max="2316" width="8.28515625" style="122" bestFit="1" customWidth="1"/>
    <col min="2317" max="2317" width="12.140625" style="122" customWidth="1"/>
    <col min="2318" max="2321" width="7.5703125" style="122" bestFit="1" customWidth="1"/>
    <col min="2322" max="2559" width="9.140625" style="122"/>
    <col min="2560" max="2560" width="26.85546875" style="122" customWidth="1"/>
    <col min="2561" max="2561" width="12" style="122" customWidth="1"/>
    <col min="2562" max="2562" width="7.28515625" style="122" bestFit="1" customWidth="1"/>
    <col min="2563" max="2563" width="6.42578125" style="122" customWidth="1"/>
    <col min="2564" max="2564" width="8" style="122" bestFit="1" customWidth="1"/>
    <col min="2565" max="2565" width="7.28515625" style="122" bestFit="1" customWidth="1"/>
    <col min="2566" max="2566" width="7.140625" style="122" customWidth="1"/>
    <col min="2567" max="2567" width="8" style="122" bestFit="1" customWidth="1"/>
    <col min="2568" max="2568" width="7.7109375" style="122" customWidth="1"/>
    <col min="2569" max="2569" width="5.85546875" style="122" customWidth="1"/>
    <col min="2570" max="2570" width="9.85546875" style="122" customWidth="1"/>
    <col min="2571" max="2571" width="7" style="122" customWidth="1"/>
    <col min="2572" max="2572" width="8.28515625" style="122" bestFit="1" customWidth="1"/>
    <col min="2573" max="2573" width="12.140625" style="122" customWidth="1"/>
    <col min="2574" max="2577" width="7.5703125" style="122" bestFit="1" customWidth="1"/>
    <col min="2578" max="2815" width="9.140625" style="122"/>
    <col min="2816" max="2816" width="26.85546875" style="122" customWidth="1"/>
    <col min="2817" max="2817" width="12" style="122" customWidth="1"/>
    <col min="2818" max="2818" width="7.28515625" style="122" bestFit="1" customWidth="1"/>
    <col min="2819" max="2819" width="6.42578125" style="122" customWidth="1"/>
    <col min="2820" max="2820" width="8" style="122" bestFit="1" customWidth="1"/>
    <col min="2821" max="2821" width="7.28515625" style="122" bestFit="1" customWidth="1"/>
    <col min="2822" max="2822" width="7.140625" style="122" customWidth="1"/>
    <col min="2823" max="2823" width="8" style="122" bestFit="1" customWidth="1"/>
    <col min="2824" max="2824" width="7.7109375" style="122" customWidth="1"/>
    <col min="2825" max="2825" width="5.85546875" style="122" customWidth="1"/>
    <col min="2826" max="2826" width="9.85546875" style="122" customWidth="1"/>
    <col min="2827" max="2827" width="7" style="122" customWidth="1"/>
    <col min="2828" max="2828" width="8.28515625" style="122" bestFit="1" customWidth="1"/>
    <col min="2829" max="2829" width="12.140625" style="122" customWidth="1"/>
    <col min="2830" max="2833" width="7.5703125" style="122" bestFit="1" customWidth="1"/>
    <col min="2834" max="3071" width="9.140625" style="122"/>
    <col min="3072" max="3072" width="26.85546875" style="122" customWidth="1"/>
    <col min="3073" max="3073" width="12" style="122" customWidth="1"/>
    <col min="3074" max="3074" width="7.28515625" style="122" bestFit="1" customWidth="1"/>
    <col min="3075" max="3075" width="6.42578125" style="122" customWidth="1"/>
    <col min="3076" max="3076" width="8" style="122" bestFit="1" customWidth="1"/>
    <col min="3077" max="3077" width="7.28515625" style="122" bestFit="1" customWidth="1"/>
    <col min="3078" max="3078" width="7.140625" style="122" customWidth="1"/>
    <col min="3079" max="3079" width="8" style="122" bestFit="1" customWidth="1"/>
    <col min="3080" max="3080" width="7.7109375" style="122" customWidth="1"/>
    <col min="3081" max="3081" width="5.85546875" style="122" customWidth="1"/>
    <col min="3082" max="3082" width="9.85546875" style="122" customWidth="1"/>
    <col min="3083" max="3083" width="7" style="122" customWidth="1"/>
    <col min="3084" max="3084" width="8.28515625" style="122" bestFit="1" customWidth="1"/>
    <col min="3085" max="3085" width="12.140625" style="122" customWidth="1"/>
    <col min="3086" max="3089" width="7.5703125" style="122" bestFit="1" customWidth="1"/>
    <col min="3090" max="3327" width="9.140625" style="122"/>
    <col min="3328" max="3328" width="26.85546875" style="122" customWidth="1"/>
    <col min="3329" max="3329" width="12" style="122" customWidth="1"/>
    <col min="3330" max="3330" width="7.28515625" style="122" bestFit="1" customWidth="1"/>
    <col min="3331" max="3331" width="6.42578125" style="122" customWidth="1"/>
    <col min="3332" max="3332" width="8" style="122" bestFit="1" customWidth="1"/>
    <col min="3333" max="3333" width="7.28515625" style="122" bestFit="1" customWidth="1"/>
    <col min="3334" max="3334" width="7.140625" style="122" customWidth="1"/>
    <col min="3335" max="3335" width="8" style="122" bestFit="1" customWidth="1"/>
    <col min="3336" max="3336" width="7.7109375" style="122" customWidth="1"/>
    <col min="3337" max="3337" width="5.85546875" style="122" customWidth="1"/>
    <col min="3338" max="3338" width="9.85546875" style="122" customWidth="1"/>
    <col min="3339" max="3339" width="7" style="122" customWidth="1"/>
    <col min="3340" max="3340" width="8.28515625" style="122" bestFit="1" customWidth="1"/>
    <col min="3341" max="3341" width="12.140625" style="122" customWidth="1"/>
    <col min="3342" max="3345" width="7.5703125" style="122" bestFit="1" customWidth="1"/>
    <col min="3346" max="3583" width="9.140625" style="122"/>
    <col min="3584" max="3584" width="26.85546875" style="122" customWidth="1"/>
    <col min="3585" max="3585" width="12" style="122" customWidth="1"/>
    <col min="3586" max="3586" width="7.28515625" style="122" bestFit="1" customWidth="1"/>
    <col min="3587" max="3587" width="6.42578125" style="122" customWidth="1"/>
    <col min="3588" max="3588" width="8" style="122" bestFit="1" customWidth="1"/>
    <col min="3589" max="3589" width="7.28515625" style="122" bestFit="1" customWidth="1"/>
    <col min="3590" max="3590" width="7.140625" style="122" customWidth="1"/>
    <col min="3591" max="3591" width="8" style="122" bestFit="1" customWidth="1"/>
    <col min="3592" max="3592" width="7.7109375" style="122" customWidth="1"/>
    <col min="3593" max="3593" width="5.85546875" style="122" customWidth="1"/>
    <col min="3594" max="3594" width="9.85546875" style="122" customWidth="1"/>
    <col min="3595" max="3595" width="7" style="122" customWidth="1"/>
    <col min="3596" max="3596" width="8.28515625" style="122" bestFit="1" customWidth="1"/>
    <col min="3597" max="3597" width="12.140625" style="122" customWidth="1"/>
    <col min="3598" max="3601" width="7.5703125" style="122" bestFit="1" customWidth="1"/>
    <col min="3602" max="3839" width="9.140625" style="122"/>
    <col min="3840" max="3840" width="26.85546875" style="122" customWidth="1"/>
    <col min="3841" max="3841" width="12" style="122" customWidth="1"/>
    <col min="3842" max="3842" width="7.28515625" style="122" bestFit="1" customWidth="1"/>
    <col min="3843" max="3843" width="6.42578125" style="122" customWidth="1"/>
    <col min="3844" max="3844" width="8" style="122" bestFit="1" customWidth="1"/>
    <col min="3845" max="3845" width="7.28515625" style="122" bestFit="1" customWidth="1"/>
    <col min="3846" max="3846" width="7.140625" style="122" customWidth="1"/>
    <col min="3847" max="3847" width="8" style="122" bestFit="1" customWidth="1"/>
    <col min="3848" max="3848" width="7.7109375" style="122" customWidth="1"/>
    <col min="3849" max="3849" width="5.85546875" style="122" customWidth="1"/>
    <col min="3850" max="3850" width="9.85546875" style="122" customWidth="1"/>
    <col min="3851" max="3851" width="7" style="122" customWidth="1"/>
    <col min="3852" max="3852" width="8.28515625" style="122" bestFit="1" customWidth="1"/>
    <col min="3853" max="3853" width="12.140625" style="122" customWidth="1"/>
    <col min="3854" max="3857" width="7.5703125" style="122" bestFit="1" customWidth="1"/>
    <col min="3858" max="4095" width="9.140625" style="122"/>
    <col min="4096" max="4096" width="26.85546875" style="122" customWidth="1"/>
    <col min="4097" max="4097" width="12" style="122" customWidth="1"/>
    <col min="4098" max="4098" width="7.28515625" style="122" bestFit="1" customWidth="1"/>
    <col min="4099" max="4099" width="6.42578125" style="122" customWidth="1"/>
    <col min="4100" max="4100" width="8" style="122" bestFit="1" customWidth="1"/>
    <col min="4101" max="4101" width="7.28515625" style="122" bestFit="1" customWidth="1"/>
    <col min="4102" max="4102" width="7.140625" style="122" customWidth="1"/>
    <col min="4103" max="4103" width="8" style="122" bestFit="1" customWidth="1"/>
    <col min="4104" max="4104" width="7.7109375" style="122" customWidth="1"/>
    <col min="4105" max="4105" width="5.85546875" style="122" customWidth="1"/>
    <col min="4106" max="4106" width="9.85546875" style="122" customWidth="1"/>
    <col min="4107" max="4107" width="7" style="122" customWidth="1"/>
    <col min="4108" max="4108" width="8.28515625" style="122" bestFit="1" customWidth="1"/>
    <col min="4109" max="4109" width="12.140625" style="122" customWidth="1"/>
    <col min="4110" max="4113" width="7.5703125" style="122" bestFit="1" customWidth="1"/>
    <col min="4114" max="4351" width="9.140625" style="122"/>
    <col min="4352" max="4352" width="26.85546875" style="122" customWidth="1"/>
    <col min="4353" max="4353" width="12" style="122" customWidth="1"/>
    <col min="4354" max="4354" width="7.28515625" style="122" bestFit="1" customWidth="1"/>
    <col min="4355" max="4355" width="6.42578125" style="122" customWidth="1"/>
    <col min="4356" max="4356" width="8" style="122" bestFit="1" customWidth="1"/>
    <col min="4357" max="4357" width="7.28515625" style="122" bestFit="1" customWidth="1"/>
    <col min="4358" max="4358" width="7.140625" style="122" customWidth="1"/>
    <col min="4359" max="4359" width="8" style="122" bestFit="1" customWidth="1"/>
    <col min="4360" max="4360" width="7.7109375" style="122" customWidth="1"/>
    <col min="4361" max="4361" width="5.85546875" style="122" customWidth="1"/>
    <col min="4362" max="4362" width="9.85546875" style="122" customWidth="1"/>
    <col min="4363" max="4363" width="7" style="122" customWidth="1"/>
    <col min="4364" max="4364" width="8.28515625" style="122" bestFit="1" customWidth="1"/>
    <col min="4365" max="4365" width="12.140625" style="122" customWidth="1"/>
    <col min="4366" max="4369" width="7.5703125" style="122" bestFit="1" customWidth="1"/>
    <col min="4370" max="4607" width="9.140625" style="122"/>
    <col min="4608" max="4608" width="26.85546875" style="122" customWidth="1"/>
    <col min="4609" max="4609" width="12" style="122" customWidth="1"/>
    <col min="4610" max="4610" width="7.28515625" style="122" bestFit="1" customWidth="1"/>
    <col min="4611" max="4611" width="6.42578125" style="122" customWidth="1"/>
    <col min="4612" max="4612" width="8" style="122" bestFit="1" customWidth="1"/>
    <col min="4613" max="4613" width="7.28515625" style="122" bestFit="1" customWidth="1"/>
    <col min="4614" max="4614" width="7.140625" style="122" customWidth="1"/>
    <col min="4615" max="4615" width="8" style="122" bestFit="1" customWidth="1"/>
    <col min="4616" max="4616" width="7.7109375" style="122" customWidth="1"/>
    <col min="4617" max="4617" width="5.85546875" style="122" customWidth="1"/>
    <col min="4618" max="4618" width="9.85546875" style="122" customWidth="1"/>
    <col min="4619" max="4619" width="7" style="122" customWidth="1"/>
    <col min="4620" max="4620" width="8.28515625" style="122" bestFit="1" customWidth="1"/>
    <col min="4621" max="4621" width="12.140625" style="122" customWidth="1"/>
    <col min="4622" max="4625" width="7.5703125" style="122" bestFit="1" customWidth="1"/>
    <col min="4626" max="4863" width="9.140625" style="122"/>
    <col min="4864" max="4864" width="26.85546875" style="122" customWidth="1"/>
    <col min="4865" max="4865" width="12" style="122" customWidth="1"/>
    <col min="4866" max="4866" width="7.28515625" style="122" bestFit="1" customWidth="1"/>
    <col min="4867" max="4867" width="6.42578125" style="122" customWidth="1"/>
    <col min="4868" max="4868" width="8" style="122" bestFit="1" customWidth="1"/>
    <col min="4869" max="4869" width="7.28515625" style="122" bestFit="1" customWidth="1"/>
    <col min="4870" max="4870" width="7.140625" style="122" customWidth="1"/>
    <col min="4871" max="4871" width="8" style="122" bestFit="1" customWidth="1"/>
    <col min="4872" max="4872" width="7.7109375" style="122" customWidth="1"/>
    <col min="4873" max="4873" width="5.85546875" style="122" customWidth="1"/>
    <col min="4874" max="4874" width="9.85546875" style="122" customWidth="1"/>
    <col min="4875" max="4875" width="7" style="122" customWidth="1"/>
    <col min="4876" max="4876" width="8.28515625" style="122" bestFit="1" customWidth="1"/>
    <col min="4877" max="4877" width="12.140625" style="122" customWidth="1"/>
    <col min="4878" max="4881" width="7.5703125" style="122" bestFit="1" customWidth="1"/>
    <col min="4882" max="5119" width="9.140625" style="122"/>
    <col min="5120" max="5120" width="26.85546875" style="122" customWidth="1"/>
    <col min="5121" max="5121" width="12" style="122" customWidth="1"/>
    <col min="5122" max="5122" width="7.28515625" style="122" bestFit="1" customWidth="1"/>
    <col min="5123" max="5123" width="6.42578125" style="122" customWidth="1"/>
    <col min="5124" max="5124" width="8" style="122" bestFit="1" customWidth="1"/>
    <col min="5125" max="5125" width="7.28515625" style="122" bestFit="1" customWidth="1"/>
    <col min="5126" max="5126" width="7.140625" style="122" customWidth="1"/>
    <col min="5127" max="5127" width="8" style="122" bestFit="1" customWidth="1"/>
    <col min="5128" max="5128" width="7.7109375" style="122" customWidth="1"/>
    <col min="5129" max="5129" width="5.85546875" style="122" customWidth="1"/>
    <col min="5130" max="5130" width="9.85546875" style="122" customWidth="1"/>
    <col min="5131" max="5131" width="7" style="122" customWidth="1"/>
    <col min="5132" max="5132" width="8.28515625" style="122" bestFit="1" customWidth="1"/>
    <col min="5133" max="5133" width="12.140625" style="122" customWidth="1"/>
    <col min="5134" max="5137" width="7.5703125" style="122" bestFit="1" customWidth="1"/>
    <col min="5138" max="5375" width="9.140625" style="122"/>
    <col min="5376" max="5376" width="26.85546875" style="122" customWidth="1"/>
    <col min="5377" max="5377" width="12" style="122" customWidth="1"/>
    <col min="5378" max="5378" width="7.28515625" style="122" bestFit="1" customWidth="1"/>
    <col min="5379" max="5379" width="6.42578125" style="122" customWidth="1"/>
    <col min="5380" max="5380" width="8" style="122" bestFit="1" customWidth="1"/>
    <col min="5381" max="5381" width="7.28515625" style="122" bestFit="1" customWidth="1"/>
    <col min="5382" max="5382" width="7.140625" style="122" customWidth="1"/>
    <col min="5383" max="5383" width="8" style="122" bestFit="1" customWidth="1"/>
    <col min="5384" max="5384" width="7.7109375" style="122" customWidth="1"/>
    <col min="5385" max="5385" width="5.85546875" style="122" customWidth="1"/>
    <col min="5386" max="5386" width="9.85546875" style="122" customWidth="1"/>
    <col min="5387" max="5387" width="7" style="122" customWidth="1"/>
    <col min="5388" max="5388" width="8.28515625" style="122" bestFit="1" customWidth="1"/>
    <col min="5389" max="5389" width="12.140625" style="122" customWidth="1"/>
    <col min="5390" max="5393" width="7.5703125" style="122" bestFit="1" customWidth="1"/>
    <col min="5394" max="5631" width="9.140625" style="122"/>
    <col min="5632" max="5632" width="26.85546875" style="122" customWidth="1"/>
    <col min="5633" max="5633" width="12" style="122" customWidth="1"/>
    <col min="5634" max="5634" width="7.28515625" style="122" bestFit="1" customWidth="1"/>
    <col min="5635" max="5635" width="6.42578125" style="122" customWidth="1"/>
    <col min="5636" max="5636" width="8" style="122" bestFit="1" customWidth="1"/>
    <col min="5637" max="5637" width="7.28515625" style="122" bestFit="1" customWidth="1"/>
    <col min="5638" max="5638" width="7.140625" style="122" customWidth="1"/>
    <col min="5639" max="5639" width="8" style="122" bestFit="1" customWidth="1"/>
    <col min="5640" max="5640" width="7.7109375" style="122" customWidth="1"/>
    <col min="5641" max="5641" width="5.85546875" style="122" customWidth="1"/>
    <col min="5642" max="5642" width="9.85546875" style="122" customWidth="1"/>
    <col min="5643" max="5643" width="7" style="122" customWidth="1"/>
    <col min="5644" max="5644" width="8.28515625" style="122" bestFit="1" customWidth="1"/>
    <col min="5645" max="5645" width="12.140625" style="122" customWidth="1"/>
    <col min="5646" max="5649" width="7.5703125" style="122" bestFit="1" customWidth="1"/>
    <col min="5650" max="5887" width="9.140625" style="122"/>
    <col min="5888" max="5888" width="26.85546875" style="122" customWidth="1"/>
    <col min="5889" max="5889" width="12" style="122" customWidth="1"/>
    <col min="5890" max="5890" width="7.28515625" style="122" bestFit="1" customWidth="1"/>
    <col min="5891" max="5891" width="6.42578125" style="122" customWidth="1"/>
    <col min="5892" max="5892" width="8" style="122" bestFit="1" customWidth="1"/>
    <col min="5893" max="5893" width="7.28515625" style="122" bestFit="1" customWidth="1"/>
    <col min="5894" max="5894" width="7.140625" style="122" customWidth="1"/>
    <col min="5895" max="5895" width="8" style="122" bestFit="1" customWidth="1"/>
    <col min="5896" max="5896" width="7.7109375" style="122" customWidth="1"/>
    <col min="5897" max="5897" width="5.85546875" style="122" customWidth="1"/>
    <col min="5898" max="5898" width="9.85546875" style="122" customWidth="1"/>
    <col min="5899" max="5899" width="7" style="122" customWidth="1"/>
    <col min="5900" max="5900" width="8.28515625" style="122" bestFit="1" customWidth="1"/>
    <col min="5901" max="5901" width="12.140625" style="122" customWidth="1"/>
    <col min="5902" max="5905" width="7.5703125" style="122" bestFit="1" customWidth="1"/>
    <col min="5906" max="6143" width="9.140625" style="122"/>
    <col min="6144" max="6144" width="26.85546875" style="122" customWidth="1"/>
    <col min="6145" max="6145" width="12" style="122" customWidth="1"/>
    <col min="6146" max="6146" width="7.28515625" style="122" bestFit="1" customWidth="1"/>
    <col min="6147" max="6147" width="6.42578125" style="122" customWidth="1"/>
    <col min="6148" max="6148" width="8" style="122" bestFit="1" customWidth="1"/>
    <col min="6149" max="6149" width="7.28515625" style="122" bestFit="1" customWidth="1"/>
    <col min="6150" max="6150" width="7.140625" style="122" customWidth="1"/>
    <col min="6151" max="6151" width="8" style="122" bestFit="1" customWidth="1"/>
    <col min="6152" max="6152" width="7.7109375" style="122" customWidth="1"/>
    <col min="6153" max="6153" width="5.85546875" style="122" customWidth="1"/>
    <col min="6154" max="6154" width="9.85546875" style="122" customWidth="1"/>
    <col min="6155" max="6155" width="7" style="122" customWidth="1"/>
    <col min="6156" max="6156" width="8.28515625" style="122" bestFit="1" customWidth="1"/>
    <col min="6157" max="6157" width="12.140625" style="122" customWidth="1"/>
    <col min="6158" max="6161" width="7.5703125" style="122" bestFit="1" customWidth="1"/>
    <col min="6162" max="6399" width="9.140625" style="122"/>
    <col min="6400" max="6400" width="26.85546875" style="122" customWidth="1"/>
    <col min="6401" max="6401" width="12" style="122" customWidth="1"/>
    <col min="6402" max="6402" width="7.28515625" style="122" bestFit="1" customWidth="1"/>
    <col min="6403" max="6403" width="6.42578125" style="122" customWidth="1"/>
    <col min="6404" max="6404" width="8" style="122" bestFit="1" customWidth="1"/>
    <col min="6405" max="6405" width="7.28515625" style="122" bestFit="1" customWidth="1"/>
    <col min="6406" max="6406" width="7.140625" style="122" customWidth="1"/>
    <col min="6407" max="6407" width="8" style="122" bestFit="1" customWidth="1"/>
    <col min="6408" max="6408" width="7.7109375" style="122" customWidth="1"/>
    <col min="6409" max="6409" width="5.85546875" style="122" customWidth="1"/>
    <col min="6410" max="6410" width="9.85546875" style="122" customWidth="1"/>
    <col min="6411" max="6411" width="7" style="122" customWidth="1"/>
    <col min="6412" max="6412" width="8.28515625" style="122" bestFit="1" customWidth="1"/>
    <col min="6413" max="6413" width="12.140625" style="122" customWidth="1"/>
    <col min="6414" max="6417" width="7.5703125" style="122" bestFit="1" customWidth="1"/>
    <col min="6418" max="6655" width="9.140625" style="122"/>
    <col min="6656" max="6656" width="26.85546875" style="122" customWidth="1"/>
    <col min="6657" max="6657" width="12" style="122" customWidth="1"/>
    <col min="6658" max="6658" width="7.28515625" style="122" bestFit="1" customWidth="1"/>
    <col min="6659" max="6659" width="6.42578125" style="122" customWidth="1"/>
    <col min="6660" max="6660" width="8" style="122" bestFit="1" customWidth="1"/>
    <col min="6661" max="6661" width="7.28515625" style="122" bestFit="1" customWidth="1"/>
    <col min="6662" max="6662" width="7.140625" style="122" customWidth="1"/>
    <col min="6663" max="6663" width="8" style="122" bestFit="1" customWidth="1"/>
    <col min="6664" max="6664" width="7.7109375" style="122" customWidth="1"/>
    <col min="6665" max="6665" width="5.85546875" style="122" customWidth="1"/>
    <col min="6666" max="6666" width="9.85546875" style="122" customWidth="1"/>
    <col min="6667" max="6667" width="7" style="122" customWidth="1"/>
    <col min="6668" max="6668" width="8.28515625" style="122" bestFit="1" customWidth="1"/>
    <col min="6669" max="6669" width="12.140625" style="122" customWidth="1"/>
    <col min="6670" max="6673" width="7.5703125" style="122" bestFit="1" customWidth="1"/>
    <col min="6674" max="6911" width="9.140625" style="122"/>
    <col min="6912" max="6912" width="26.85546875" style="122" customWidth="1"/>
    <col min="6913" max="6913" width="12" style="122" customWidth="1"/>
    <col min="6914" max="6914" width="7.28515625" style="122" bestFit="1" customWidth="1"/>
    <col min="6915" max="6915" width="6.42578125" style="122" customWidth="1"/>
    <col min="6916" max="6916" width="8" style="122" bestFit="1" customWidth="1"/>
    <col min="6917" max="6917" width="7.28515625" style="122" bestFit="1" customWidth="1"/>
    <col min="6918" max="6918" width="7.140625" style="122" customWidth="1"/>
    <col min="6919" max="6919" width="8" style="122" bestFit="1" customWidth="1"/>
    <col min="6920" max="6920" width="7.7109375" style="122" customWidth="1"/>
    <col min="6921" max="6921" width="5.85546875" style="122" customWidth="1"/>
    <col min="6922" max="6922" width="9.85546875" style="122" customWidth="1"/>
    <col min="6923" max="6923" width="7" style="122" customWidth="1"/>
    <col min="6924" max="6924" width="8.28515625" style="122" bestFit="1" customWidth="1"/>
    <col min="6925" max="6925" width="12.140625" style="122" customWidth="1"/>
    <col min="6926" max="6929" width="7.5703125" style="122" bestFit="1" customWidth="1"/>
    <col min="6930" max="7167" width="9.140625" style="122"/>
    <col min="7168" max="7168" width="26.85546875" style="122" customWidth="1"/>
    <col min="7169" max="7169" width="12" style="122" customWidth="1"/>
    <col min="7170" max="7170" width="7.28515625" style="122" bestFit="1" customWidth="1"/>
    <col min="7171" max="7171" width="6.42578125" style="122" customWidth="1"/>
    <col min="7172" max="7172" width="8" style="122" bestFit="1" customWidth="1"/>
    <col min="7173" max="7173" width="7.28515625" style="122" bestFit="1" customWidth="1"/>
    <col min="7174" max="7174" width="7.140625" style="122" customWidth="1"/>
    <col min="7175" max="7175" width="8" style="122" bestFit="1" customWidth="1"/>
    <col min="7176" max="7176" width="7.7109375" style="122" customWidth="1"/>
    <col min="7177" max="7177" width="5.85546875" style="122" customWidth="1"/>
    <col min="7178" max="7178" width="9.85546875" style="122" customWidth="1"/>
    <col min="7179" max="7179" width="7" style="122" customWidth="1"/>
    <col min="7180" max="7180" width="8.28515625" style="122" bestFit="1" customWidth="1"/>
    <col min="7181" max="7181" width="12.140625" style="122" customWidth="1"/>
    <col min="7182" max="7185" width="7.5703125" style="122" bestFit="1" customWidth="1"/>
    <col min="7186" max="7423" width="9.140625" style="122"/>
    <col min="7424" max="7424" width="26.85546875" style="122" customWidth="1"/>
    <col min="7425" max="7425" width="12" style="122" customWidth="1"/>
    <col min="7426" max="7426" width="7.28515625" style="122" bestFit="1" customWidth="1"/>
    <col min="7427" max="7427" width="6.42578125" style="122" customWidth="1"/>
    <col min="7428" max="7428" width="8" style="122" bestFit="1" customWidth="1"/>
    <col min="7429" max="7429" width="7.28515625" style="122" bestFit="1" customWidth="1"/>
    <col min="7430" max="7430" width="7.140625" style="122" customWidth="1"/>
    <col min="7431" max="7431" width="8" style="122" bestFit="1" customWidth="1"/>
    <col min="7432" max="7432" width="7.7109375" style="122" customWidth="1"/>
    <col min="7433" max="7433" width="5.85546875" style="122" customWidth="1"/>
    <col min="7434" max="7434" width="9.85546875" style="122" customWidth="1"/>
    <col min="7435" max="7435" width="7" style="122" customWidth="1"/>
    <col min="7436" max="7436" width="8.28515625" style="122" bestFit="1" customWidth="1"/>
    <col min="7437" max="7437" width="12.140625" style="122" customWidth="1"/>
    <col min="7438" max="7441" width="7.5703125" style="122" bestFit="1" customWidth="1"/>
    <col min="7442" max="7679" width="9.140625" style="122"/>
    <col min="7680" max="7680" width="26.85546875" style="122" customWidth="1"/>
    <col min="7681" max="7681" width="12" style="122" customWidth="1"/>
    <col min="7682" max="7682" width="7.28515625" style="122" bestFit="1" customWidth="1"/>
    <col min="7683" max="7683" width="6.42578125" style="122" customWidth="1"/>
    <col min="7684" max="7684" width="8" style="122" bestFit="1" customWidth="1"/>
    <col min="7685" max="7685" width="7.28515625" style="122" bestFit="1" customWidth="1"/>
    <col min="7686" max="7686" width="7.140625" style="122" customWidth="1"/>
    <col min="7687" max="7687" width="8" style="122" bestFit="1" customWidth="1"/>
    <col min="7688" max="7688" width="7.7109375" style="122" customWidth="1"/>
    <col min="7689" max="7689" width="5.85546875" style="122" customWidth="1"/>
    <col min="7690" max="7690" width="9.85546875" style="122" customWidth="1"/>
    <col min="7691" max="7691" width="7" style="122" customWidth="1"/>
    <col min="7692" max="7692" width="8.28515625" style="122" bestFit="1" customWidth="1"/>
    <col min="7693" max="7693" width="12.140625" style="122" customWidth="1"/>
    <col min="7694" max="7697" width="7.5703125" style="122" bestFit="1" customWidth="1"/>
    <col min="7698" max="7935" width="9.140625" style="122"/>
    <col min="7936" max="7936" width="26.85546875" style="122" customWidth="1"/>
    <col min="7937" max="7937" width="12" style="122" customWidth="1"/>
    <col min="7938" max="7938" width="7.28515625" style="122" bestFit="1" customWidth="1"/>
    <col min="7939" max="7939" width="6.42578125" style="122" customWidth="1"/>
    <col min="7940" max="7940" width="8" style="122" bestFit="1" customWidth="1"/>
    <col min="7941" max="7941" width="7.28515625" style="122" bestFit="1" customWidth="1"/>
    <col min="7942" max="7942" width="7.140625" style="122" customWidth="1"/>
    <col min="7943" max="7943" width="8" style="122" bestFit="1" customWidth="1"/>
    <col min="7944" max="7944" width="7.7109375" style="122" customWidth="1"/>
    <col min="7945" max="7945" width="5.85546875" style="122" customWidth="1"/>
    <col min="7946" max="7946" width="9.85546875" style="122" customWidth="1"/>
    <col min="7947" max="7947" width="7" style="122" customWidth="1"/>
    <col min="7948" max="7948" width="8.28515625" style="122" bestFit="1" customWidth="1"/>
    <col min="7949" max="7949" width="12.140625" style="122" customWidth="1"/>
    <col min="7950" max="7953" width="7.5703125" style="122" bestFit="1" customWidth="1"/>
    <col min="7954" max="8191" width="9.140625" style="122"/>
    <col min="8192" max="8192" width="26.85546875" style="122" customWidth="1"/>
    <col min="8193" max="8193" width="12" style="122" customWidth="1"/>
    <col min="8194" max="8194" width="7.28515625" style="122" bestFit="1" customWidth="1"/>
    <col min="8195" max="8195" width="6.42578125" style="122" customWidth="1"/>
    <col min="8196" max="8196" width="8" style="122" bestFit="1" customWidth="1"/>
    <col min="8197" max="8197" width="7.28515625" style="122" bestFit="1" customWidth="1"/>
    <col min="8198" max="8198" width="7.140625" style="122" customWidth="1"/>
    <col min="8199" max="8199" width="8" style="122" bestFit="1" customWidth="1"/>
    <col min="8200" max="8200" width="7.7109375" style="122" customWidth="1"/>
    <col min="8201" max="8201" width="5.85546875" style="122" customWidth="1"/>
    <col min="8202" max="8202" width="9.85546875" style="122" customWidth="1"/>
    <col min="8203" max="8203" width="7" style="122" customWidth="1"/>
    <col min="8204" max="8204" width="8.28515625" style="122" bestFit="1" customWidth="1"/>
    <col min="8205" max="8205" width="12.140625" style="122" customWidth="1"/>
    <col min="8206" max="8209" width="7.5703125" style="122" bestFit="1" customWidth="1"/>
    <col min="8210" max="8447" width="9.140625" style="122"/>
    <col min="8448" max="8448" width="26.85546875" style="122" customWidth="1"/>
    <col min="8449" max="8449" width="12" style="122" customWidth="1"/>
    <col min="8450" max="8450" width="7.28515625" style="122" bestFit="1" customWidth="1"/>
    <col min="8451" max="8451" width="6.42578125" style="122" customWidth="1"/>
    <col min="8452" max="8452" width="8" style="122" bestFit="1" customWidth="1"/>
    <col min="8453" max="8453" width="7.28515625" style="122" bestFit="1" customWidth="1"/>
    <col min="8454" max="8454" width="7.140625" style="122" customWidth="1"/>
    <col min="8455" max="8455" width="8" style="122" bestFit="1" customWidth="1"/>
    <col min="8456" max="8456" width="7.7109375" style="122" customWidth="1"/>
    <col min="8457" max="8457" width="5.85546875" style="122" customWidth="1"/>
    <col min="8458" max="8458" width="9.85546875" style="122" customWidth="1"/>
    <col min="8459" max="8459" width="7" style="122" customWidth="1"/>
    <col min="8460" max="8460" width="8.28515625" style="122" bestFit="1" customWidth="1"/>
    <col min="8461" max="8461" width="12.140625" style="122" customWidth="1"/>
    <col min="8462" max="8465" width="7.5703125" style="122" bestFit="1" customWidth="1"/>
    <col min="8466" max="8703" width="9.140625" style="122"/>
    <col min="8704" max="8704" width="26.85546875" style="122" customWidth="1"/>
    <col min="8705" max="8705" width="12" style="122" customWidth="1"/>
    <col min="8706" max="8706" width="7.28515625" style="122" bestFit="1" customWidth="1"/>
    <col min="8707" max="8707" width="6.42578125" style="122" customWidth="1"/>
    <col min="8708" max="8708" width="8" style="122" bestFit="1" customWidth="1"/>
    <col min="8709" max="8709" width="7.28515625" style="122" bestFit="1" customWidth="1"/>
    <col min="8710" max="8710" width="7.140625" style="122" customWidth="1"/>
    <col min="8711" max="8711" width="8" style="122" bestFit="1" customWidth="1"/>
    <col min="8712" max="8712" width="7.7109375" style="122" customWidth="1"/>
    <col min="8713" max="8713" width="5.85546875" style="122" customWidth="1"/>
    <col min="8714" max="8714" width="9.85546875" style="122" customWidth="1"/>
    <col min="8715" max="8715" width="7" style="122" customWidth="1"/>
    <col min="8716" max="8716" width="8.28515625" style="122" bestFit="1" customWidth="1"/>
    <col min="8717" max="8717" width="12.140625" style="122" customWidth="1"/>
    <col min="8718" max="8721" width="7.5703125" style="122" bestFit="1" customWidth="1"/>
    <col min="8722" max="8959" width="9.140625" style="122"/>
    <col min="8960" max="8960" width="26.85546875" style="122" customWidth="1"/>
    <col min="8961" max="8961" width="12" style="122" customWidth="1"/>
    <col min="8962" max="8962" width="7.28515625" style="122" bestFit="1" customWidth="1"/>
    <col min="8963" max="8963" width="6.42578125" style="122" customWidth="1"/>
    <col min="8964" max="8964" width="8" style="122" bestFit="1" customWidth="1"/>
    <col min="8965" max="8965" width="7.28515625" style="122" bestFit="1" customWidth="1"/>
    <col min="8966" max="8966" width="7.140625" style="122" customWidth="1"/>
    <col min="8967" max="8967" width="8" style="122" bestFit="1" customWidth="1"/>
    <col min="8968" max="8968" width="7.7109375" style="122" customWidth="1"/>
    <col min="8969" max="8969" width="5.85546875" style="122" customWidth="1"/>
    <col min="8970" max="8970" width="9.85546875" style="122" customWidth="1"/>
    <col min="8971" max="8971" width="7" style="122" customWidth="1"/>
    <col min="8972" max="8972" width="8.28515625" style="122" bestFit="1" customWidth="1"/>
    <col min="8973" max="8973" width="12.140625" style="122" customWidth="1"/>
    <col min="8974" max="8977" width="7.5703125" style="122" bestFit="1" customWidth="1"/>
    <col min="8978" max="9215" width="9.140625" style="122"/>
    <col min="9216" max="9216" width="26.85546875" style="122" customWidth="1"/>
    <col min="9217" max="9217" width="12" style="122" customWidth="1"/>
    <col min="9218" max="9218" width="7.28515625" style="122" bestFit="1" customWidth="1"/>
    <col min="9219" max="9219" width="6.42578125" style="122" customWidth="1"/>
    <col min="9220" max="9220" width="8" style="122" bestFit="1" customWidth="1"/>
    <col min="9221" max="9221" width="7.28515625" style="122" bestFit="1" customWidth="1"/>
    <col min="9222" max="9222" width="7.140625" style="122" customWidth="1"/>
    <col min="9223" max="9223" width="8" style="122" bestFit="1" customWidth="1"/>
    <col min="9224" max="9224" width="7.7109375" style="122" customWidth="1"/>
    <col min="9225" max="9225" width="5.85546875" style="122" customWidth="1"/>
    <col min="9226" max="9226" width="9.85546875" style="122" customWidth="1"/>
    <col min="9227" max="9227" width="7" style="122" customWidth="1"/>
    <col min="9228" max="9228" width="8.28515625" style="122" bestFit="1" customWidth="1"/>
    <col min="9229" max="9229" width="12.140625" style="122" customWidth="1"/>
    <col min="9230" max="9233" width="7.5703125" style="122" bestFit="1" customWidth="1"/>
    <col min="9234" max="9471" width="9.140625" style="122"/>
    <col min="9472" max="9472" width="26.85546875" style="122" customWidth="1"/>
    <col min="9473" max="9473" width="12" style="122" customWidth="1"/>
    <col min="9474" max="9474" width="7.28515625" style="122" bestFit="1" customWidth="1"/>
    <col min="9475" max="9475" width="6.42578125" style="122" customWidth="1"/>
    <col min="9476" max="9476" width="8" style="122" bestFit="1" customWidth="1"/>
    <col min="9477" max="9477" width="7.28515625" style="122" bestFit="1" customWidth="1"/>
    <col min="9478" max="9478" width="7.140625" style="122" customWidth="1"/>
    <col min="9479" max="9479" width="8" style="122" bestFit="1" customWidth="1"/>
    <col min="9480" max="9480" width="7.7109375" style="122" customWidth="1"/>
    <col min="9481" max="9481" width="5.85546875" style="122" customWidth="1"/>
    <col min="9482" max="9482" width="9.85546875" style="122" customWidth="1"/>
    <col min="9483" max="9483" width="7" style="122" customWidth="1"/>
    <col min="9484" max="9484" width="8.28515625" style="122" bestFit="1" customWidth="1"/>
    <col min="9485" max="9485" width="12.140625" style="122" customWidth="1"/>
    <col min="9486" max="9489" width="7.5703125" style="122" bestFit="1" customWidth="1"/>
    <col min="9490" max="9727" width="9.140625" style="122"/>
    <col min="9728" max="9728" width="26.85546875" style="122" customWidth="1"/>
    <col min="9729" max="9729" width="12" style="122" customWidth="1"/>
    <col min="9730" max="9730" width="7.28515625" style="122" bestFit="1" customWidth="1"/>
    <col min="9731" max="9731" width="6.42578125" style="122" customWidth="1"/>
    <col min="9732" max="9732" width="8" style="122" bestFit="1" customWidth="1"/>
    <col min="9733" max="9733" width="7.28515625" style="122" bestFit="1" customWidth="1"/>
    <col min="9734" max="9734" width="7.140625" style="122" customWidth="1"/>
    <col min="9735" max="9735" width="8" style="122" bestFit="1" customWidth="1"/>
    <col min="9736" max="9736" width="7.7109375" style="122" customWidth="1"/>
    <col min="9737" max="9737" width="5.85546875" style="122" customWidth="1"/>
    <col min="9738" max="9738" width="9.85546875" style="122" customWidth="1"/>
    <col min="9739" max="9739" width="7" style="122" customWidth="1"/>
    <col min="9740" max="9740" width="8.28515625" style="122" bestFit="1" customWidth="1"/>
    <col min="9741" max="9741" width="12.140625" style="122" customWidth="1"/>
    <col min="9742" max="9745" width="7.5703125" style="122" bestFit="1" customWidth="1"/>
    <col min="9746" max="9983" width="9.140625" style="122"/>
    <col min="9984" max="9984" width="26.85546875" style="122" customWidth="1"/>
    <col min="9985" max="9985" width="12" style="122" customWidth="1"/>
    <col min="9986" max="9986" width="7.28515625" style="122" bestFit="1" customWidth="1"/>
    <col min="9987" max="9987" width="6.42578125" style="122" customWidth="1"/>
    <col min="9988" max="9988" width="8" style="122" bestFit="1" customWidth="1"/>
    <col min="9989" max="9989" width="7.28515625" style="122" bestFit="1" customWidth="1"/>
    <col min="9990" max="9990" width="7.140625" style="122" customWidth="1"/>
    <col min="9991" max="9991" width="8" style="122" bestFit="1" customWidth="1"/>
    <col min="9992" max="9992" width="7.7109375" style="122" customWidth="1"/>
    <col min="9993" max="9993" width="5.85546875" style="122" customWidth="1"/>
    <col min="9994" max="9994" width="9.85546875" style="122" customWidth="1"/>
    <col min="9995" max="9995" width="7" style="122" customWidth="1"/>
    <col min="9996" max="9996" width="8.28515625" style="122" bestFit="1" customWidth="1"/>
    <col min="9997" max="9997" width="12.140625" style="122" customWidth="1"/>
    <col min="9998" max="10001" width="7.5703125" style="122" bestFit="1" customWidth="1"/>
    <col min="10002" max="10239" width="9.140625" style="122"/>
    <col min="10240" max="10240" width="26.85546875" style="122" customWidth="1"/>
    <col min="10241" max="10241" width="12" style="122" customWidth="1"/>
    <col min="10242" max="10242" width="7.28515625" style="122" bestFit="1" customWidth="1"/>
    <col min="10243" max="10243" width="6.42578125" style="122" customWidth="1"/>
    <col min="10244" max="10244" width="8" style="122" bestFit="1" customWidth="1"/>
    <col min="10245" max="10245" width="7.28515625" style="122" bestFit="1" customWidth="1"/>
    <col min="10246" max="10246" width="7.140625" style="122" customWidth="1"/>
    <col min="10247" max="10247" width="8" style="122" bestFit="1" customWidth="1"/>
    <col min="10248" max="10248" width="7.7109375" style="122" customWidth="1"/>
    <col min="10249" max="10249" width="5.85546875" style="122" customWidth="1"/>
    <col min="10250" max="10250" width="9.85546875" style="122" customWidth="1"/>
    <col min="10251" max="10251" width="7" style="122" customWidth="1"/>
    <col min="10252" max="10252" width="8.28515625" style="122" bestFit="1" customWidth="1"/>
    <col min="10253" max="10253" width="12.140625" style="122" customWidth="1"/>
    <col min="10254" max="10257" width="7.5703125" style="122" bestFit="1" customWidth="1"/>
    <col min="10258" max="10495" width="9.140625" style="122"/>
    <col min="10496" max="10496" width="26.85546875" style="122" customWidth="1"/>
    <col min="10497" max="10497" width="12" style="122" customWidth="1"/>
    <col min="10498" max="10498" width="7.28515625" style="122" bestFit="1" customWidth="1"/>
    <col min="10499" max="10499" width="6.42578125" style="122" customWidth="1"/>
    <col min="10500" max="10500" width="8" style="122" bestFit="1" customWidth="1"/>
    <col min="10501" max="10501" width="7.28515625" style="122" bestFit="1" customWidth="1"/>
    <col min="10502" max="10502" width="7.140625" style="122" customWidth="1"/>
    <col min="10503" max="10503" width="8" style="122" bestFit="1" customWidth="1"/>
    <col min="10504" max="10504" width="7.7109375" style="122" customWidth="1"/>
    <col min="10505" max="10505" width="5.85546875" style="122" customWidth="1"/>
    <col min="10506" max="10506" width="9.85546875" style="122" customWidth="1"/>
    <col min="10507" max="10507" width="7" style="122" customWidth="1"/>
    <col min="10508" max="10508" width="8.28515625" style="122" bestFit="1" customWidth="1"/>
    <col min="10509" max="10509" width="12.140625" style="122" customWidth="1"/>
    <col min="10510" max="10513" width="7.5703125" style="122" bestFit="1" customWidth="1"/>
    <col min="10514" max="10751" width="9.140625" style="122"/>
    <col min="10752" max="10752" width="26.85546875" style="122" customWidth="1"/>
    <col min="10753" max="10753" width="12" style="122" customWidth="1"/>
    <col min="10754" max="10754" width="7.28515625" style="122" bestFit="1" customWidth="1"/>
    <col min="10755" max="10755" width="6.42578125" style="122" customWidth="1"/>
    <col min="10756" max="10756" width="8" style="122" bestFit="1" customWidth="1"/>
    <col min="10757" max="10757" width="7.28515625" style="122" bestFit="1" customWidth="1"/>
    <col min="10758" max="10758" width="7.140625" style="122" customWidth="1"/>
    <col min="10759" max="10759" width="8" style="122" bestFit="1" customWidth="1"/>
    <col min="10760" max="10760" width="7.7109375" style="122" customWidth="1"/>
    <col min="10761" max="10761" width="5.85546875" style="122" customWidth="1"/>
    <col min="10762" max="10762" width="9.85546875" style="122" customWidth="1"/>
    <col min="10763" max="10763" width="7" style="122" customWidth="1"/>
    <col min="10764" max="10764" width="8.28515625" style="122" bestFit="1" customWidth="1"/>
    <col min="10765" max="10765" width="12.140625" style="122" customWidth="1"/>
    <col min="10766" max="10769" width="7.5703125" style="122" bestFit="1" customWidth="1"/>
    <col min="10770" max="11007" width="9.140625" style="122"/>
    <col min="11008" max="11008" width="26.85546875" style="122" customWidth="1"/>
    <col min="11009" max="11009" width="12" style="122" customWidth="1"/>
    <col min="11010" max="11010" width="7.28515625" style="122" bestFit="1" customWidth="1"/>
    <col min="11011" max="11011" width="6.42578125" style="122" customWidth="1"/>
    <col min="11012" max="11012" width="8" style="122" bestFit="1" customWidth="1"/>
    <col min="11013" max="11013" width="7.28515625" style="122" bestFit="1" customWidth="1"/>
    <col min="11014" max="11014" width="7.140625" style="122" customWidth="1"/>
    <col min="11015" max="11015" width="8" style="122" bestFit="1" customWidth="1"/>
    <col min="11016" max="11016" width="7.7109375" style="122" customWidth="1"/>
    <col min="11017" max="11017" width="5.85546875" style="122" customWidth="1"/>
    <col min="11018" max="11018" width="9.85546875" style="122" customWidth="1"/>
    <col min="11019" max="11019" width="7" style="122" customWidth="1"/>
    <col min="11020" max="11020" width="8.28515625" style="122" bestFit="1" customWidth="1"/>
    <col min="11021" max="11021" width="12.140625" style="122" customWidth="1"/>
    <col min="11022" max="11025" width="7.5703125" style="122" bestFit="1" customWidth="1"/>
    <col min="11026" max="11263" width="9.140625" style="122"/>
    <col min="11264" max="11264" width="26.85546875" style="122" customWidth="1"/>
    <col min="11265" max="11265" width="12" style="122" customWidth="1"/>
    <col min="11266" max="11266" width="7.28515625" style="122" bestFit="1" customWidth="1"/>
    <col min="11267" max="11267" width="6.42578125" style="122" customWidth="1"/>
    <col min="11268" max="11268" width="8" style="122" bestFit="1" customWidth="1"/>
    <col min="11269" max="11269" width="7.28515625" style="122" bestFit="1" customWidth="1"/>
    <col min="11270" max="11270" width="7.140625" style="122" customWidth="1"/>
    <col min="11271" max="11271" width="8" style="122" bestFit="1" customWidth="1"/>
    <col min="11272" max="11272" width="7.7109375" style="122" customWidth="1"/>
    <col min="11273" max="11273" width="5.85546875" style="122" customWidth="1"/>
    <col min="11274" max="11274" width="9.85546875" style="122" customWidth="1"/>
    <col min="11275" max="11275" width="7" style="122" customWidth="1"/>
    <col min="11276" max="11276" width="8.28515625" style="122" bestFit="1" customWidth="1"/>
    <col min="11277" max="11277" width="12.140625" style="122" customWidth="1"/>
    <col min="11278" max="11281" width="7.5703125" style="122" bestFit="1" customWidth="1"/>
    <col min="11282" max="11519" width="9.140625" style="122"/>
    <col min="11520" max="11520" width="26.85546875" style="122" customWidth="1"/>
    <col min="11521" max="11521" width="12" style="122" customWidth="1"/>
    <col min="11522" max="11522" width="7.28515625" style="122" bestFit="1" customWidth="1"/>
    <col min="11523" max="11523" width="6.42578125" style="122" customWidth="1"/>
    <col min="11524" max="11524" width="8" style="122" bestFit="1" customWidth="1"/>
    <col min="11525" max="11525" width="7.28515625" style="122" bestFit="1" customWidth="1"/>
    <col min="11526" max="11526" width="7.140625" style="122" customWidth="1"/>
    <col min="11527" max="11527" width="8" style="122" bestFit="1" customWidth="1"/>
    <col min="11528" max="11528" width="7.7109375" style="122" customWidth="1"/>
    <col min="11529" max="11529" width="5.85546875" style="122" customWidth="1"/>
    <col min="11530" max="11530" width="9.85546875" style="122" customWidth="1"/>
    <col min="11531" max="11531" width="7" style="122" customWidth="1"/>
    <col min="11532" max="11532" width="8.28515625" style="122" bestFit="1" customWidth="1"/>
    <col min="11533" max="11533" width="12.140625" style="122" customWidth="1"/>
    <col min="11534" max="11537" width="7.5703125" style="122" bestFit="1" customWidth="1"/>
    <col min="11538" max="11775" width="9.140625" style="122"/>
    <col min="11776" max="11776" width="26.85546875" style="122" customWidth="1"/>
    <col min="11777" max="11777" width="12" style="122" customWidth="1"/>
    <col min="11778" max="11778" width="7.28515625" style="122" bestFit="1" customWidth="1"/>
    <col min="11779" max="11779" width="6.42578125" style="122" customWidth="1"/>
    <col min="11780" max="11780" width="8" style="122" bestFit="1" customWidth="1"/>
    <col min="11781" max="11781" width="7.28515625" style="122" bestFit="1" customWidth="1"/>
    <col min="11782" max="11782" width="7.140625" style="122" customWidth="1"/>
    <col min="11783" max="11783" width="8" style="122" bestFit="1" customWidth="1"/>
    <col min="11784" max="11784" width="7.7109375" style="122" customWidth="1"/>
    <col min="11785" max="11785" width="5.85546875" style="122" customWidth="1"/>
    <col min="11786" max="11786" width="9.85546875" style="122" customWidth="1"/>
    <col min="11787" max="11787" width="7" style="122" customWidth="1"/>
    <col min="11788" max="11788" width="8.28515625" style="122" bestFit="1" customWidth="1"/>
    <col min="11789" max="11789" width="12.140625" style="122" customWidth="1"/>
    <col min="11790" max="11793" width="7.5703125" style="122" bestFit="1" customWidth="1"/>
    <col min="11794" max="12031" width="9.140625" style="122"/>
    <col min="12032" max="12032" width="26.85546875" style="122" customWidth="1"/>
    <col min="12033" max="12033" width="12" style="122" customWidth="1"/>
    <col min="12034" max="12034" width="7.28515625" style="122" bestFit="1" customWidth="1"/>
    <col min="12035" max="12035" width="6.42578125" style="122" customWidth="1"/>
    <col min="12036" max="12036" width="8" style="122" bestFit="1" customWidth="1"/>
    <col min="12037" max="12037" width="7.28515625" style="122" bestFit="1" customWidth="1"/>
    <col min="12038" max="12038" width="7.140625" style="122" customWidth="1"/>
    <col min="12039" max="12039" width="8" style="122" bestFit="1" customWidth="1"/>
    <col min="12040" max="12040" width="7.7109375" style="122" customWidth="1"/>
    <col min="12041" max="12041" width="5.85546875" style="122" customWidth="1"/>
    <col min="12042" max="12042" width="9.85546875" style="122" customWidth="1"/>
    <col min="12043" max="12043" width="7" style="122" customWidth="1"/>
    <col min="12044" max="12044" width="8.28515625" style="122" bestFit="1" customWidth="1"/>
    <col min="12045" max="12045" width="12.140625" style="122" customWidth="1"/>
    <col min="12046" max="12049" width="7.5703125" style="122" bestFit="1" customWidth="1"/>
    <col min="12050" max="12287" width="9.140625" style="122"/>
    <col min="12288" max="12288" width="26.85546875" style="122" customWidth="1"/>
    <col min="12289" max="12289" width="12" style="122" customWidth="1"/>
    <col min="12290" max="12290" width="7.28515625" style="122" bestFit="1" customWidth="1"/>
    <col min="12291" max="12291" width="6.42578125" style="122" customWidth="1"/>
    <col min="12292" max="12292" width="8" style="122" bestFit="1" customWidth="1"/>
    <col min="12293" max="12293" width="7.28515625" style="122" bestFit="1" customWidth="1"/>
    <col min="12294" max="12294" width="7.140625" style="122" customWidth="1"/>
    <col min="12295" max="12295" width="8" style="122" bestFit="1" customWidth="1"/>
    <col min="12296" max="12296" width="7.7109375" style="122" customWidth="1"/>
    <col min="12297" max="12297" width="5.85546875" style="122" customWidth="1"/>
    <col min="12298" max="12298" width="9.85546875" style="122" customWidth="1"/>
    <col min="12299" max="12299" width="7" style="122" customWidth="1"/>
    <col min="12300" max="12300" width="8.28515625" style="122" bestFit="1" customWidth="1"/>
    <col min="12301" max="12301" width="12.140625" style="122" customWidth="1"/>
    <col min="12302" max="12305" width="7.5703125" style="122" bestFit="1" customWidth="1"/>
    <col min="12306" max="12543" width="9.140625" style="122"/>
    <col min="12544" max="12544" width="26.85546875" style="122" customWidth="1"/>
    <col min="12545" max="12545" width="12" style="122" customWidth="1"/>
    <col min="12546" max="12546" width="7.28515625" style="122" bestFit="1" customWidth="1"/>
    <col min="12547" max="12547" width="6.42578125" style="122" customWidth="1"/>
    <col min="12548" max="12548" width="8" style="122" bestFit="1" customWidth="1"/>
    <col min="12549" max="12549" width="7.28515625" style="122" bestFit="1" customWidth="1"/>
    <col min="12550" max="12550" width="7.140625" style="122" customWidth="1"/>
    <col min="12551" max="12551" width="8" style="122" bestFit="1" customWidth="1"/>
    <col min="12552" max="12552" width="7.7109375" style="122" customWidth="1"/>
    <col min="12553" max="12553" width="5.85546875" style="122" customWidth="1"/>
    <col min="12554" max="12554" width="9.85546875" style="122" customWidth="1"/>
    <col min="12555" max="12555" width="7" style="122" customWidth="1"/>
    <col min="12556" max="12556" width="8.28515625" style="122" bestFit="1" customWidth="1"/>
    <col min="12557" max="12557" width="12.140625" style="122" customWidth="1"/>
    <col min="12558" max="12561" width="7.5703125" style="122" bestFit="1" customWidth="1"/>
    <col min="12562" max="12799" width="9.140625" style="122"/>
    <col min="12800" max="12800" width="26.85546875" style="122" customWidth="1"/>
    <col min="12801" max="12801" width="12" style="122" customWidth="1"/>
    <col min="12802" max="12802" width="7.28515625" style="122" bestFit="1" customWidth="1"/>
    <col min="12803" max="12803" width="6.42578125" style="122" customWidth="1"/>
    <col min="12804" max="12804" width="8" style="122" bestFit="1" customWidth="1"/>
    <col min="12805" max="12805" width="7.28515625" style="122" bestFit="1" customWidth="1"/>
    <col min="12806" max="12806" width="7.140625" style="122" customWidth="1"/>
    <col min="12807" max="12807" width="8" style="122" bestFit="1" customWidth="1"/>
    <col min="12808" max="12808" width="7.7109375" style="122" customWidth="1"/>
    <col min="12809" max="12809" width="5.85546875" style="122" customWidth="1"/>
    <col min="12810" max="12810" width="9.85546875" style="122" customWidth="1"/>
    <col min="12811" max="12811" width="7" style="122" customWidth="1"/>
    <col min="12812" max="12812" width="8.28515625" style="122" bestFit="1" customWidth="1"/>
    <col min="12813" max="12813" width="12.140625" style="122" customWidth="1"/>
    <col min="12814" max="12817" width="7.5703125" style="122" bestFit="1" customWidth="1"/>
    <col min="12818" max="13055" width="9.140625" style="122"/>
    <col min="13056" max="13056" width="26.85546875" style="122" customWidth="1"/>
    <col min="13057" max="13057" width="12" style="122" customWidth="1"/>
    <col min="13058" max="13058" width="7.28515625" style="122" bestFit="1" customWidth="1"/>
    <col min="13059" max="13059" width="6.42578125" style="122" customWidth="1"/>
    <col min="13060" max="13060" width="8" style="122" bestFit="1" customWidth="1"/>
    <col min="13061" max="13061" width="7.28515625" style="122" bestFit="1" customWidth="1"/>
    <col min="13062" max="13062" width="7.140625" style="122" customWidth="1"/>
    <col min="13063" max="13063" width="8" style="122" bestFit="1" customWidth="1"/>
    <col min="13064" max="13064" width="7.7109375" style="122" customWidth="1"/>
    <col min="13065" max="13065" width="5.85546875" style="122" customWidth="1"/>
    <col min="13066" max="13066" width="9.85546875" style="122" customWidth="1"/>
    <col min="13067" max="13067" width="7" style="122" customWidth="1"/>
    <col min="13068" max="13068" width="8.28515625" style="122" bestFit="1" customWidth="1"/>
    <col min="13069" max="13069" width="12.140625" style="122" customWidth="1"/>
    <col min="13070" max="13073" width="7.5703125" style="122" bestFit="1" customWidth="1"/>
    <col min="13074" max="13311" width="9.140625" style="122"/>
    <col min="13312" max="13312" width="26.85546875" style="122" customWidth="1"/>
    <col min="13313" max="13313" width="12" style="122" customWidth="1"/>
    <col min="13314" max="13314" width="7.28515625" style="122" bestFit="1" customWidth="1"/>
    <col min="13315" max="13315" width="6.42578125" style="122" customWidth="1"/>
    <col min="13316" max="13316" width="8" style="122" bestFit="1" customWidth="1"/>
    <col min="13317" max="13317" width="7.28515625" style="122" bestFit="1" customWidth="1"/>
    <col min="13318" max="13318" width="7.140625" style="122" customWidth="1"/>
    <col min="13319" max="13319" width="8" style="122" bestFit="1" customWidth="1"/>
    <col min="13320" max="13320" width="7.7109375" style="122" customWidth="1"/>
    <col min="13321" max="13321" width="5.85546875" style="122" customWidth="1"/>
    <col min="13322" max="13322" width="9.85546875" style="122" customWidth="1"/>
    <col min="13323" max="13323" width="7" style="122" customWidth="1"/>
    <col min="13324" max="13324" width="8.28515625" style="122" bestFit="1" customWidth="1"/>
    <col min="13325" max="13325" width="12.140625" style="122" customWidth="1"/>
    <col min="13326" max="13329" width="7.5703125" style="122" bestFit="1" customWidth="1"/>
    <col min="13330" max="13567" width="9.140625" style="122"/>
    <col min="13568" max="13568" width="26.85546875" style="122" customWidth="1"/>
    <col min="13569" max="13569" width="12" style="122" customWidth="1"/>
    <col min="13570" max="13570" width="7.28515625" style="122" bestFit="1" customWidth="1"/>
    <col min="13571" max="13571" width="6.42578125" style="122" customWidth="1"/>
    <col min="13572" max="13572" width="8" style="122" bestFit="1" customWidth="1"/>
    <col min="13573" max="13573" width="7.28515625" style="122" bestFit="1" customWidth="1"/>
    <col min="13574" max="13574" width="7.140625" style="122" customWidth="1"/>
    <col min="13575" max="13575" width="8" style="122" bestFit="1" customWidth="1"/>
    <col min="13576" max="13576" width="7.7109375" style="122" customWidth="1"/>
    <col min="13577" max="13577" width="5.85546875" style="122" customWidth="1"/>
    <col min="13578" max="13578" width="9.85546875" style="122" customWidth="1"/>
    <col min="13579" max="13579" width="7" style="122" customWidth="1"/>
    <col min="13580" max="13580" width="8.28515625" style="122" bestFit="1" customWidth="1"/>
    <col min="13581" max="13581" width="12.140625" style="122" customWidth="1"/>
    <col min="13582" max="13585" width="7.5703125" style="122" bestFit="1" customWidth="1"/>
    <col min="13586" max="13823" width="9.140625" style="122"/>
    <col min="13824" max="13824" width="26.85546875" style="122" customWidth="1"/>
    <col min="13825" max="13825" width="12" style="122" customWidth="1"/>
    <col min="13826" max="13826" width="7.28515625" style="122" bestFit="1" customWidth="1"/>
    <col min="13827" max="13827" width="6.42578125" style="122" customWidth="1"/>
    <col min="13828" max="13828" width="8" style="122" bestFit="1" customWidth="1"/>
    <col min="13829" max="13829" width="7.28515625" style="122" bestFit="1" customWidth="1"/>
    <col min="13830" max="13830" width="7.140625" style="122" customWidth="1"/>
    <col min="13831" max="13831" width="8" style="122" bestFit="1" customWidth="1"/>
    <col min="13832" max="13832" width="7.7109375" style="122" customWidth="1"/>
    <col min="13833" max="13833" width="5.85546875" style="122" customWidth="1"/>
    <col min="13834" max="13834" width="9.85546875" style="122" customWidth="1"/>
    <col min="13835" max="13835" width="7" style="122" customWidth="1"/>
    <col min="13836" max="13836" width="8.28515625" style="122" bestFit="1" customWidth="1"/>
    <col min="13837" max="13837" width="12.140625" style="122" customWidth="1"/>
    <col min="13838" max="13841" width="7.5703125" style="122" bestFit="1" customWidth="1"/>
    <col min="13842" max="14079" width="9.140625" style="122"/>
    <col min="14080" max="14080" width="26.85546875" style="122" customWidth="1"/>
    <col min="14081" max="14081" width="12" style="122" customWidth="1"/>
    <col min="14082" max="14082" width="7.28515625" style="122" bestFit="1" customWidth="1"/>
    <col min="14083" max="14083" width="6.42578125" style="122" customWidth="1"/>
    <col min="14084" max="14084" width="8" style="122" bestFit="1" customWidth="1"/>
    <col min="14085" max="14085" width="7.28515625" style="122" bestFit="1" customWidth="1"/>
    <col min="14086" max="14086" width="7.140625" style="122" customWidth="1"/>
    <col min="14087" max="14087" width="8" style="122" bestFit="1" customWidth="1"/>
    <col min="14088" max="14088" width="7.7109375" style="122" customWidth="1"/>
    <col min="14089" max="14089" width="5.85546875" style="122" customWidth="1"/>
    <col min="14090" max="14090" width="9.85546875" style="122" customWidth="1"/>
    <col min="14091" max="14091" width="7" style="122" customWidth="1"/>
    <col min="14092" max="14092" width="8.28515625" style="122" bestFit="1" customWidth="1"/>
    <col min="14093" max="14093" width="12.140625" style="122" customWidth="1"/>
    <col min="14094" max="14097" width="7.5703125" style="122" bestFit="1" customWidth="1"/>
    <col min="14098" max="14335" width="9.140625" style="122"/>
    <col min="14336" max="14336" width="26.85546875" style="122" customWidth="1"/>
    <col min="14337" max="14337" width="12" style="122" customWidth="1"/>
    <col min="14338" max="14338" width="7.28515625" style="122" bestFit="1" customWidth="1"/>
    <col min="14339" max="14339" width="6.42578125" style="122" customWidth="1"/>
    <col min="14340" max="14340" width="8" style="122" bestFit="1" customWidth="1"/>
    <col min="14341" max="14341" width="7.28515625" style="122" bestFit="1" customWidth="1"/>
    <col min="14342" max="14342" width="7.140625" style="122" customWidth="1"/>
    <col min="14343" max="14343" width="8" style="122" bestFit="1" customWidth="1"/>
    <col min="14344" max="14344" width="7.7109375" style="122" customWidth="1"/>
    <col min="14345" max="14345" width="5.85546875" style="122" customWidth="1"/>
    <col min="14346" max="14346" width="9.85546875" style="122" customWidth="1"/>
    <col min="14347" max="14347" width="7" style="122" customWidth="1"/>
    <col min="14348" max="14348" width="8.28515625" style="122" bestFit="1" customWidth="1"/>
    <col min="14349" max="14349" width="12.140625" style="122" customWidth="1"/>
    <col min="14350" max="14353" width="7.5703125" style="122" bestFit="1" customWidth="1"/>
    <col min="14354" max="14591" width="9.140625" style="122"/>
    <col min="14592" max="14592" width="26.85546875" style="122" customWidth="1"/>
    <col min="14593" max="14593" width="12" style="122" customWidth="1"/>
    <col min="14594" max="14594" width="7.28515625" style="122" bestFit="1" customWidth="1"/>
    <col min="14595" max="14595" width="6.42578125" style="122" customWidth="1"/>
    <col min="14596" max="14596" width="8" style="122" bestFit="1" customWidth="1"/>
    <col min="14597" max="14597" width="7.28515625" style="122" bestFit="1" customWidth="1"/>
    <col min="14598" max="14598" width="7.140625" style="122" customWidth="1"/>
    <col min="14599" max="14599" width="8" style="122" bestFit="1" customWidth="1"/>
    <col min="14600" max="14600" width="7.7109375" style="122" customWidth="1"/>
    <col min="14601" max="14601" width="5.85546875" style="122" customWidth="1"/>
    <col min="14602" max="14602" width="9.85546875" style="122" customWidth="1"/>
    <col min="14603" max="14603" width="7" style="122" customWidth="1"/>
    <col min="14604" max="14604" width="8.28515625" style="122" bestFit="1" customWidth="1"/>
    <col min="14605" max="14605" width="12.140625" style="122" customWidth="1"/>
    <col min="14606" max="14609" width="7.5703125" style="122" bestFit="1" customWidth="1"/>
    <col min="14610" max="14847" width="9.140625" style="122"/>
    <col min="14848" max="14848" width="26.85546875" style="122" customWidth="1"/>
    <col min="14849" max="14849" width="12" style="122" customWidth="1"/>
    <col min="14850" max="14850" width="7.28515625" style="122" bestFit="1" customWidth="1"/>
    <col min="14851" max="14851" width="6.42578125" style="122" customWidth="1"/>
    <col min="14852" max="14852" width="8" style="122" bestFit="1" customWidth="1"/>
    <col min="14853" max="14853" width="7.28515625" style="122" bestFit="1" customWidth="1"/>
    <col min="14854" max="14854" width="7.140625" style="122" customWidth="1"/>
    <col min="14855" max="14855" width="8" style="122" bestFit="1" customWidth="1"/>
    <col min="14856" max="14856" width="7.7109375" style="122" customWidth="1"/>
    <col min="14857" max="14857" width="5.85546875" style="122" customWidth="1"/>
    <col min="14858" max="14858" width="9.85546875" style="122" customWidth="1"/>
    <col min="14859" max="14859" width="7" style="122" customWidth="1"/>
    <col min="14860" max="14860" width="8.28515625" style="122" bestFit="1" customWidth="1"/>
    <col min="14861" max="14861" width="12.140625" style="122" customWidth="1"/>
    <col min="14862" max="14865" width="7.5703125" style="122" bestFit="1" customWidth="1"/>
    <col min="14866" max="15103" width="9.140625" style="122"/>
    <col min="15104" max="15104" width="26.85546875" style="122" customWidth="1"/>
    <col min="15105" max="15105" width="12" style="122" customWidth="1"/>
    <col min="15106" max="15106" width="7.28515625" style="122" bestFit="1" customWidth="1"/>
    <col min="15107" max="15107" width="6.42578125" style="122" customWidth="1"/>
    <col min="15108" max="15108" width="8" style="122" bestFit="1" customWidth="1"/>
    <col min="15109" max="15109" width="7.28515625" style="122" bestFit="1" customWidth="1"/>
    <col min="15110" max="15110" width="7.140625" style="122" customWidth="1"/>
    <col min="15111" max="15111" width="8" style="122" bestFit="1" customWidth="1"/>
    <col min="15112" max="15112" width="7.7109375" style="122" customWidth="1"/>
    <col min="15113" max="15113" width="5.85546875" style="122" customWidth="1"/>
    <col min="15114" max="15114" width="9.85546875" style="122" customWidth="1"/>
    <col min="15115" max="15115" width="7" style="122" customWidth="1"/>
    <col min="15116" max="15116" width="8.28515625" style="122" bestFit="1" customWidth="1"/>
    <col min="15117" max="15117" width="12.140625" style="122" customWidth="1"/>
    <col min="15118" max="15121" width="7.5703125" style="122" bestFit="1" customWidth="1"/>
    <col min="15122" max="15359" width="9.140625" style="122"/>
    <col min="15360" max="15360" width="26.85546875" style="122" customWidth="1"/>
    <col min="15361" max="15361" width="12" style="122" customWidth="1"/>
    <col min="15362" max="15362" width="7.28515625" style="122" bestFit="1" customWidth="1"/>
    <col min="15363" max="15363" width="6.42578125" style="122" customWidth="1"/>
    <col min="15364" max="15364" width="8" style="122" bestFit="1" customWidth="1"/>
    <col min="15365" max="15365" width="7.28515625" style="122" bestFit="1" customWidth="1"/>
    <col min="15366" max="15366" width="7.140625" style="122" customWidth="1"/>
    <col min="15367" max="15367" width="8" style="122" bestFit="1" customWidth="1"/>
    <col min="15368" max="15368" width="7.7109375" style="122" customWidth="1"/>
    <col min="15369" max="15369" width="5.85546875" style="122" customWidth="1"/>
    <col min="15370" max="15370" width="9.85546875" style="122" customWidth="1"/>
    <col min="15371" max="15371" width="7" style="122" customWidth="1"/>
    <col min="15372" max="15372" width="8.28515625" style="122" bestFit="1" customWidth="1"/>
    <col min="15373" max="15373" width="12.140625" style="122" customWidth="1"/>
    <col min="15374" max="15377" width="7.5703125" style="122" bestFit="1" customWidth="1"/>
    <col min="15378" max="15615" width="9.140625" style="122"/>
    <col min="15616" max="15616" width="26.85546875" style="122" customWidth="1"/>
    <col min="15617" max="15617" width="12" style="122" customWidth="1"/>
    <col min="15618" max="15618" width="7.28515625" style="122" bestFit="1" customWidth="1"/>
    <col min="15619" max="15619" width="6.42578125" style="122" customWidth="1"/>
    <col min="15620" max="15620" width="8" style="122" bestFit="1" customWidth="1"/>
    <col min="15621" max="15621" width="7.28515625" style="122" bestFit="1" customWidth="1"/>
    <col min="15622" max="15622" width="7.140625" style="122" customWidth="1"/>
    <col min="15623" max="15623" width="8" style="122" bestFit="1" customWidth="1"/>
    <col min="15624" max="15624" width="7.7109375" style="122" customWidth="1"/>
    <col min="15625" max="15625" width="5.85546875" style="122" customWidth="1"/>
    <col min="15626" max="15626" width="9.85546875" style="122" customWidth="1"/>
    <col min="15627" max="15627" width="7" style="122" customWidth="1"/>
    <col min="15628" max="15628" width="8.28515625" style="122" bestFit="1" customWidth="1"/>
    <col min="15629" max="15629" width="12.140625" style="122" customWidth="1"/>
    <col min="15630" max="15633" width="7.5703125" style="122" bestFit="1" customWidth="1"/>
    <col min="15634" max="15871" width="9.140625" style="122"/>
    <col min="15872" max="15872" width="26.85546875" style="122" customWidth="1"/>
    <col min="15873" max="15873" width="12" style="122" customWidth="1"/>
    <col min="15874" max="15874" width="7.28515625" style="122" bestFit="1" customWidth="1"/>
    <col min="15875" max="15875" width="6.42578125" style="122" customWidth="1"/>
    <col min="15876" max="15876" width="8" style="122" bestFit="1" customWidth="1"/>
    <col min="15877" max="15877" width="7.28515625" style="122" bestFit="1" customWidth="1"/>
    <col min="15878" max="15878" width="7.140625" style="122" customWidth="1"/>
    <col min="15879" max="15879" width="8" style="122" bestFit="1" customWidth="1"/>
    <col min="15880" max="15880" width="7.7109375" style="122" customWidth="1"/>
    <col min="15881" max="15881" width="5.85546875" style="122" customWidth="1"/>
    <col min="15882" max="15882" width="9.85546875" style="122" customWidth="1"/>
    <col min="15883" max="15883" width="7" style="122" customWidth="1"/>
    <col min="15884" max="15884" width="8.28515625" style="122" bestFit="1" customWidth="1"/>
    <col min="15885" max="15885" width="12.140625" style="122" customWidth="1"/>
    <col min="15886" max="15889" width="7.5703125" style="122" bestFit="1" customWidth="1"/>
    <col min="15890" max="16127" width="9.140625" style="122"/>
    <col min="16128" max="16128" width="26.85546875" style="122" customWidth="1"/>
    <col min="16129" max="16129" width="12" style="122" customWidth="1"/>
    <col min="16130" max="16130" width="7.28515625" style="122" bestFit="1" customWidth="1"/>
    <col min="16131" max="16131" width="6.42578125" style="122" customWidth="1"/>
    <col min="16132" max="16132" width="8" style="122" bestFit="1" customWidth="1"/>
    <col min="16133" max="16133" width="7.28515625" style="122" bestFit="1" customWidth="1"/>
    <col min="16134" max="16134" width="7.140625" style="122" customWidth="1"/>
    <col min="16135" max="16135" width="8" style="122" bestFit="1" customWidth="1"/>
    <col min="16136" max="16136" width="7.7109375" style="122" customWidth="1"/>
    <col min="16137" max="16137" width="5.85546875" style="122" customWidth="1"/>
    <col min="16138" max="16138" width="9.85546875" style="122" customWidth="1"/>
    <col min="16139" max="16139" width="7" style="122" customWidth="1"/>
    <col min="16140" max="16140" width="8.28515625" style="122" bestFit="1" customWidth="1"/>
    <col min="16141" max="16141" width="12.140625" style="122" customWidth="1"/>
    <col min="16142" max="16145" width="7.5703125" style="122" bestFit="1" customWidth="1"/>
    <col min="16146" max="16384" width="9.140625" style="122"/>
  </cols>
  <sheetData>
    <row r="1" spans="1:19">
      <c r="A1" s="131" t="s">
        <v>569</v>
      </c>
    </row>
    <row r="2" spans="1:19">
      <c r="A2" s="131" t="s">
        <v>570</v>
      </c>
    </row>
    <row r="5" spans="1:19">
      <c r="B5" s="224" t="s">
        <v>571</v>
      </c>
      <c r="K5" s="131"/>
      <c r="L5" s="140" t="s">
        <v>64</v>
      </c>
      <c r="M5" s="218"/>
      <c r="N5" s="218"/>
      <c r="O5" s="218"/>
      <c r="P5" s="218"/>
      <c r="Q5" s="218"/>
      <c r="R5" s="218"/>
    </row>
    <row r="6" spans="1:19">
      <c r="B6" s="218" t="s">
        <v>238</v>
      </c>
      <c r="D6" s="218" t="s">
        <v>572</v>
      </c>
      <c r="F6" s="218" t="s">
        <v>240</v>
      </c>
      <c r="H6" s="124"/>
      <c r="K6" s="131"/>
      <c r="L6" s="218" t="s">
        <v>238</v>
      </c>
      <c r="M6" s="218"/>
      <c r="N6" s="218" t="s">
        <v>572</v>
      </c>
      <c r="O6" s="218"/>
      <c r="P6" s="218" t="s">
        <v>240</v>
      </c>
      <c r="Q6" s="218"/>
      <c r="R6" s="217" t="s">
        <v>573</v>
      </c>
      <c r="S6" s="123"/>
    </row>
    <row r="7" spans="1:19">
      <c r="B7" s="218" t="s">
        <v>574</v>
      </c>
      <c r="C7" s="218" t="s">
        <v>575</v>
      </c>
      <c r="D7" s="218" t="s">
        <v>574</v>
      </c>
      <c r="E7" s="218" t="s">
        <v>576</v>
      </c>
      <c r="F7" s="218" t="s">
        <v>574</v>
      </c>
      <c r="G7" s="218" t="s">
        <v>576</v>
      </c>
      <c r="I7" s="218"/>
      <c r="J7" s="139"/>
      <c r="K7" s="131"/>
      <c r="L7" s="218" t="s">
        <v>574</v>
      </c>
      <c r="M7" s="218" t="s">
        <v>575</v>
      </c>
      <c r="N7" s="218" t="s">
        <v>574</v>
      </c>
      <c r="O7" s="218" t="s">
        <v>576</v>
      </c>
      <c r="P7" s="218" t="s">
        <v>574</v>
      </c>
      <c r="Q7" s="218" t="s">
        <v>576</v>
      </c>
      <c r="R7" s="217" t="s">
        <v>574</v>
      </c>
      <c r="S7" s="217" t="s">
        <v>576</v>
      </c>
    </row>
    <row r="8" spans="1:19">
      <c r="A8" s="225">
        <v>1994</v>
      </c>
      <c r="B8" s="218">
        <v>1.8893500000000001</v>
      </c>
      <c r="C8" s="226">
        <f>(B8-B27)/B27*100</f>
        <v>1.6511895666770742</v>
      </c>
      <c r="D8" s="218">
        <v>0.51437999999999995</v>
      </c>
      <c r="E8" s="226">
        <f>(D8-D27)/D27*100</f>
        <v>4.7659782475864434</v>
      </c>
      <c r="F8" s="218">
        <v>0.35166999999999998</v>
      </c>
      <c r="G8" s="226">
        <f>(F8-F27)/F27*100</f>
        <v>3.141130924448615</v>
      </c>
      <c r="H8" s="122"/>
      <c r="I8" s="227"/>
      <c r="J8" s="228"/>
      <c r="K8" s="225">
        <v>1994</v>
      </c>
      <c r="L8" s="218">
        <v>1.91238</v>
      </c>
      <c r="M8" s="226">
        <f>(L8-L27)/L27*100</f>
        <v>1.6893454783288444</v>
      </c>
      <c r="N8" s="218">
        <v>0.52664999999999995</v>
      </c>
      <c r="O8" s="226">
        <f>(N8-N27)/N27*100</f>
        <v>5.0421844147037058</v>
      </c>
      <c r="P8" s="218">
        <v>0.33028999999999997</v>
      </c>
      <c r="Q8" s="226">
        <f>(P8-P27)/P27*100</f>
        <v>3.1092935410357971</v>
      </c>
      <c r="R8" s="218">
        <v>0.43708999999999998</v>
      </c>
      <c r="S8" s="226">
        <f>(R8-R27)/R27*100</f>
        <v>-0.751589464123532</v>
      </c>
    </row>
    <row r="9" spans="1:19">
      <c r="A9" s="225">
        <v>1995</v>
      </c>
      <c r="B9" s="218">
        <v>1.8827</v>
      </c>
      <c r="C9" s="226">
        <f>(B9-B27)/B27*100</f>
        <v>1.2934049261295806</v>
      </c>
      <c r="D9" s="218">
        <v>0.51644999999999996</v>
      </c>
      <c r="E9" s="226">
        <f>(D9-D27)/D27*100</f>
        <v>5.1875840156421722</v>
      </c>
      <c r="F9" s="218">
        <v>0.37559999999999999</v>
      </c>
      <c r="G9" s="226">
        <f>(F9-F27)/F27*100</f>
        <v>10.159549507273583</v>
      </c>
      <c r="H9" s="122"/>
      <c r="I9" s="226"/>
      <c r="J9" s="229"/>
      <c r="K9" s="225">
        <v>1995</v>
      </c>
      <c r="L9" s="218">
        <v>1.90211</v>
      </c>
      <c r="M9" s="226">
        <f>(L9-L27)/L27*100</f>
        <v>1.1432460744120299</v>
      </c>
      <c r="N9" s="218">
        <v>0.52936000000000005</v>
      </c>
      <c r="O9" s="226">
        <f>(N9-N27)/N27*100</f>
        <v>5.5827033927040057</v>
      </c>
      <c r="P9" s="218">
        <v>0.35006999999999999</v>
      </c>
      <c r="Q9" s="226">
        <f>(P9-P27)/P27*100</f>
        <v>9.2841756938157491</v>
      </c>
      <c r="R9" s="218">
        <v>0.42127999999999999</v>
      </c>
      <c r="S9" s="226">
        <f>(R9-R27)/R27*100</f>
        <v>-4.3415077202543202</v>
      </c>
    </row>
    <row r="10" spans="1:19">
      <c r="A10" s="225">
        <v>1996</v>
      </c>
      <c r="B10" s="218">
        <v>1.8946799999999999</v>
      </c>
      <c r="C10" s="226">
        <f>(B10-B27)/B27*100</f>
        <v>1.937955301130919</v>
      </c>
      <c r="D10" s="218">
        <v>0.53234999999999999</v>
      </c>
      <c r="E10" s="226">
        <f>(D10-D27)/D27*100</f>
        <v>8.4260051325919498</v>
      </c>
      <c r="F10" s="218">
        <v>0.39683000000000002</v>
      </c>
      <c r="G10" s="226">
        <f>(F10-F27)/F27*100</f>
        <v>16.386086344439242</v>
      </c>
      <c r="H10" s="122"/>
      <c r="I10" s="226"/>
      <c r="J10" s="229"/>
      <c r="K10" s="225">
        <v>1996</v>
      </c>
      <c r="L10" s="218">
        <v>1.91717</v>
      </c>
      <c r="M10" s="226">
        <f>(L10-L27)/L27*100</f>
        <v>1.9440500688606435</v>
      </c>
      <c r="N10" s="218">
        <v>0.54783999999999999</v>
      </c>
      <c r="O10" s="226">
        <f>(N10-N27)/N27*100</f>
        <v>9.2686040249715802</v>
      </c>
      <c r="P10" s="218">
        <v>0.37368000000000001</v>
      </c>
      <c r="Q10" s="226">
        <f>(P10-P27)/P27*100</f>
        <v>16.654699840789188</v>
      </c>
      <c r="R10" s="218">
        <v>0.40376000000000001</v>
      </c>
      <c r="S10" s="226">
        <f>(R10-R27)/R27*100</f>
        <v>-8.3197093551316996</v>
      </c>
    </row>
    <row r="11" spans="1:19">
      <c r="A11" s="225">
        <v>1997</v>
      </c>
      <c r="B11" s="218">
        <v>1.8621700000000001</v>
      </c>
      <c r="C11" s="226">
        <f>(B11-B27)/B27*100</f>
        <v>0.18884572756717874</v>
      </c>
      <c r="D11" s="218">
        <v>0.53012000000000004</v>
      </c>
      <c r="E11" s="226">
        <f>(D11-D27)/D27*100</f>
        <v>7.9718114790826524</v>
      </c>
      <c r="F11" s="218">
        <v>0.40323999999999999</v>
      </c>
      <c r="G11" s="226">
        <f>(F11-F27)/F27*100</f>
        <v>18.266072266541531</v>
      </c>
      <c r="H11" s="122"/>
      <c r="I11" s="226"/>
      <c r="J11" s="229"/>
      <c r="K11" s="225">
        <v>1997</v>
      </c>
      <c r="L11" s="218">
        <v>1.8877200000000001</v>
      </c>
      <c r="M11" s="226">
        <f>(L11-L27)/L27*100</f>
        <v>0.37806881809626514</v>
      </c>
      <c r="N11" s="218">
        <v>0.54806999999999995</v>
      </c>
      <c r="O11" s="226">
        <f>(N11-N27)/N27*100</f>
        <v>9.3144783293774989</v>
      </c>
      <c r="P11" s="218">
        <v>0.38777</v>
      </c>
      <c r="Q11" s="226">
        <f>(P11-P27)/P27*100</f>
        <v>21.053288795929198</v>
      </c>
      <c r="R11" s="218">
        <v>0.36952000000000002</v>
      </c>
      <c r="S11" s="226">
        <f>(R11-R27)/R27*100</f>
        <v>-16.094459582198002</v>
      </c>
    </row>
    <row r="12" spans="1:19">
      <c r="A12" s="225">
        <v>1998</v>
      </c>
      <c r="B12" s="218">
        <v>1.8584499999999999</v>
      </c>
      <c r="C12" s="226">
        <f>(B12-B27)/B27*100</f>
        <v>-1.1298462333081009E-2</v>
      </c>
      <c r="D12" s="218">
        <v>0.53130999999999995</v>
      </c>
      <c r="E12" s="226">
        <f>(D12-D27)/D27*100</f>
        <v>8.2141838771436539</v>
      </c>
      <c r="F12" s="218">
        <v>0.40739999999999998</v>
      </c>
      <c r="G12" s="226">
        <f>(F12-F27)/F27*100</f>
        <v>19.486156733927736</v>
      </c>
      <c r="H12" s="122"/>
      <c r="I12" s="226"/>
      <c r="J12" s="229"/>
      <c r="K12" s="225">
        <v>1998</v>
      </c>
      <c r="L12" s="218">
        <v>1.8848499999999999</v>
      </c>
      <c r="M12" s="226">
        <f>(L12-L27)/L27*100</f>
        <v>0.22545876072125651</v>
      </c>
      <c r="N12" s="218">
        <v>0.54981999999999998</v>
      </c>
      <c r="O12" s="226">
        <f>(N12-N27)/N27*100</f>
        <v>9.6635219498573903</v>
      </c>
      <c r="P12" s="218">
        <v>0.39452999999999999</v>
      </c>
      <c r="Q12" s="226">
        <f>(P12-P27)/P27*100</f>
        <v>23.163612524584018</v>
      </c>
      <c r="R12" s="218">
        <v>0.35106999999999999</v>
      </c>
      <c r="S12" s="226">
        <f>(R12-R27)/R27*100</f>
        <v>-20.28383287920073</v>
      </c>
    </row>
    <row r="13" spans="1:19">
      <c r="A13" s="225">
        <v>1999</v>
      </c>
      <c r="B13" s="218">
        <v>1.90483</v>
      </c>
      <c r="C13" s="226">
        <f>(B13-B27)/B27*100</f>
        <v>2.484047647229727</v>
      </c>
      <c r="D13" s="218">
        <v>0.54325000000000001</v>
      </c>
      <c r="E13" s="226">
        <f>(D13-D27)/D27*100</f>
        <v>10.646054829117272</v>
      </c>
      <c r="F13" s="218">
        <v>0.41776000000000002</v>
      </c>
      <c r="G13" s="226">
        <f>(F13-F27)/F27*100</f>
        <v>22.524636320976079</v>
      </c>
      <c r="H13" s="122"/>
      <c r="I13" s="226"/>
      <c r="J13" s="229"/>
      <c r="K13" s="225">
        <v>1999</v>
      </c>
      <c r="L13" s="218">
        <v>1.94245</v>
      </c>
      <c r="M13" s="226">
        <f>(L13-L27)/L27*100</f>
        <v>3.2882947554251079</v>
      </c>
      <c r="N13" s="218">
        <v>0.56186999999999998</v>
      </c>
      <c r="O13" s="226">
        <f>(N13-N27)/N27*100</f>
        <v>12.066936593733171</v>
      </c>
      <c r="P13" s="218">
        <v>0.41277000000000003</v>
      </c>
      <c r="Q13" s="226">
        <f>(P13-P27)/P27*100</f>
        <v>28.857740455155628</v>
      </c>
      <c r="R13" s="218">
        <v>0.36874000000000001</v>
      </c>
      <c r="S13" s="226">
        <f>(R13-R27)/R27*100</f>
        <v>-16.271571298819254</v>
      </c>
    </row>
    <row r="14" spans="1:19">
      <c r="A14" s="225">
        <v>2000</v>
      </c>
      <c r="B14" s="218">
        <v>1.8834599999999999</v>
      </c>
      <c r="C14" s="226">
        <f>(B14-B27)/B27*100</f>
        <v>1.3342945993350013</v>
      </c>
      <c r="D14" s="218">
        <v>0.54266000000000003</v>
      </c>
      <c r="E14" s="226">
        <f>(D14-D27)/D27*100</f>
        <v>10.52588700150719</v>
      </c>
      <c r="F14" s="218">
        <v>0.40401999999999999</v>
      </c>
      <c r="G14" s="226">
        <f>(F14-F27)/F27*100</f>
        <v>18.494838104176445</v>
      </c>
      <c r="H14" s="122"/>
      <c r="I14" s="226"/>
      <c r="J14" s="229"/>
      <c r="K14" s="225">
        <v>2000</v>
      </c>
      <c r="L14" s="218">
        <v>1.9177</v>
      </c>
      <c r="M14" s="226">
        <f>(L14-L27)/L27*100</f>
        <v>1.9722324139507963</v>
      </c>
      <c r="N14" s="218">
        <v>0.56022000000000005</v>
      </c>
      <c r="O14" s="226">
        <f>(N14-N27)/N27*100</f>
        <v>11.737838322995007</v>
      </c>
      <c r="P14" s="218">
        <v>0.40121000000000001</v>
      </c>
      <c r="Q14" s="226">
        <f>(P14-P27)/P27*100</f>
        <v>25.248962007929325</v>
      </c>
      <c r="R14" s="218">
        <v>0.36303000000000002</v>
      </c>
      <c r="S14" s="226">
        <f>(R14-R27)/R27*100</f>
        <v>-17.568119891008173</v>
      </c>
    </row>
    <row r="15" spans="1:19">
      <c r="A15" s="225">
        <v>2001</v>
      </c>
      <c r="B15" s="218">
        <v>1.9238999999999999</v>
      </c>
      <c r="C15" s="226">
        <f>(B15-B27)/B27*100</f>
        <v>3.5100556314764377</v>
      </c>
      <c r="D15" s="218">
        <v>0.55642999999999998</v>
      </c>
      <c r="E15" s="226">
        <f>(D15-D27)/D27*100</f>
        <v>13.330481893356133</v>
      </c>
      <c r="F15" s="218">
        <v>0.41532999999999998</v>
      </c>
      <c r="G15" s="226">
        <f>(F15-F27)/F27*100</f>
        <v>21.811942749882682</v>
      </c>
      <c r="H15" s="122"/>
      <c r="I15" s="226"/>
      <c r="J15" s="229"/>
      <c r="K15" s="225">
        <v>2001</v>
      </c>
      <c r="L15" s="218">
        <v>1.9626600000000001</v>
      </c>
      <c r="M15" s="226">
        <f>(L15-L27)/L27*100</f>
        <v>4.362946065372415</v>
      </c>
      <c r="N15" s="218">
        <v>0.57594000000000001</v>
      </c>
      <c r="O15" s="226">
        <f>(N15-N27)/N27*100</f>
        <v>14.873247302391453</v>
      </c>
      <c r="P15" s="218">
        <v>0.41657</v>
      </c>
      <c r="Q15" s="226">
        <f>(P15-P27)/P27*100</f>
        <v>30.044017107358034</v>
      </c>
      <c r="R15" s="218">
        <v>0.35550999999999999</v>
      </c>
      <c r="S15" s="226">
        <f>(R15-R27)/R27*100</f>
        <v>-19.275658492279749</v>
      </c>
    </row>
    <row r="16" spans="1:19">
      <c r="A16" s="225">
        <v>2002</v>
      </c>
      <c r="B16" s="218">
        <v>1.9352499999999999</v>
      </c>
      <c r="C16" s="226">
        <f>(B16-B27)/B27*100</f>
        <v>4.1207106194785457</v>
      </c>
      <c r="D16" s="218">
        <v>0.55789</v>
      </c>
      <c r="E16" s="226">
        <f>(D16-D27)/D27*100</f>
        <v>13.627846348120078</v>
      </c>
      <c r="F16" s="218">
        <v>0.42875000000000002</v>
      </c>
      <c r="G16" s="226">
        <f>(F16-F27)/F27*100</f>
        <v>25.74788831534492</v>
      </c>
      <c r="H16" s="122"/>
      <c r="I16" s="226"/>
      <c r="J16" s="229"/>
      <c r="K16" s="225">
        <v>2002</v>
      </c>
      <c r="L16" s="218">
        <v>1.9781299999999999</v>
      </c>
      <c r="M16" s="226">
        <f>(L16-L27)/L27*100</f>
        <v>5.185551496588876</v>
      </c>
      <c r="N16" s="218">
        <v>0.58045000000000002</v>
      </c>
      <c r="O16" s="226">
        <f>(N16-N27)/N27*100</f>
        <v>15.772782575742475</v>
      </c>
      <c r="P16" s="218">
        <v>0.43319000000000002</v>
      </c>
      <c r="Q16" s="226">
        <f>(P16-P27)/P27*100</f>
        <v>35.232416570411765</v>
      </c>
      <c r="R16" s="218">
        <v>0.34138000000000002</v>
      </c>
      <c r="S16" s="226">
        <f>(R16-R27)/R27*100</f>
        <v>-22.484105358764758</v>
      </c>
    </row>
    <row r="17" spans="1:19">
      <c r="A17" s="225">
        <v>2003</v>
      </c>
      <c r="B17" s="218">
        <v>1.91858</v>
      </c>
      <c r="C17" s="226">
        <f>(B17-B27)/B27*100</f>
        <v>3.2238279190384458</v>
      </c>
      <c r="D17" s="218">
        <v>0.56311</v>
      </c>
      <c r="E17" s="226">
        <f>(D17-D27)/D27*100</f>
        <v>14.691026111043213</v>
      </c>
      <c r="F17" s="218">
        <v>0.43697999999999998</v>
      </c>
      <c r="G17" s="226">
        <f>(F17-F27)/F27*100</f>
        <v>28.161661191928673</v>
      </c>
      <c r="H17" s="122"/>
      <c r="I17" s="226"/>
      <c r="J17" s="229"/>
      <c r="K17" s="225">
        <v>2003</v>
      </c>
      <c r="L17" s="218">
        <v>1.9729399999999999</v>
      </c>
      <c r="M17" s="226">
        <f>(L17-L27)/L27*100</f>
        <v>4.9095772116494132</v>
      </c>
      <c r="N17" s="218">
        <v>0.58979000000000004</v>
      </c>
      <c r="O17" s="226">
        <f>(N17-N27)/N27*100</f>
        <v>17.635678241617978</v>
      </c>
      <c r="P17" s="218">
        <v>0.44428000000000001</v>
      </c>
      <c r="Q17" s="226">
        <f>(P17-P27)/P27*100</f>
        <v>38.694471326444607</v>
      </c>
      <c r="R17" s="218">
        <v>0.32246999999999998</v>
      </c>
      <c r="S17" s="226">
        <f>(R17-R27)/R27*100</f>
        <v>-26.777929155313355</v>
      </c>
    </row>
    <row r="18" spans="1:19">
      <c r="A18" s="131" t="s">
        <v>298</v>
      </c>
      <c r="B18" s="218">
        <v>1.9447399999999999</v>
      </c>
      <c r="C18" s="226">
        <f>(B18-B27)/B27*100</f>
        <v>4.6312935125305295</v>
      </c>
      <c r="D18" s="218">
        <v>0.57481000000000004</v>
      </c>
      <c r="E18" s="226">
        <f>(D18-D27)/D27*100</f>
        <v>17.074015234836452</v>
      </c>
      <c r="F18" s="218">
        <v>0.44416</v>
      </c>
      <c r="G18" s="226">
        <f>(F18-F27)/F27*100</f>
        <v>30.267480056311598</v>
      </c>
      <c r="H18" s="122"/>
      <c r="I18" s="226"/>
      <c r="J18" s="229"/>
      <c r="K18" s="131" t="s">
        <v>298</v>
      </c>
      <c r="L18" s="218">
        <v>1.9995499999999999</v>
      </c>
      <c r="M18" s="226">
        <f>(L18-L27)/L27*100</f>
        <v>6.3245436321193687</v>
      </c>
      <c r="N18" s="218">
        <v>0.60128999999999999</v>
      </c>
      <c r="O18" s="226">
        <f>(N18-N27)/N27*100</f>
        <v>19.929393461914358</v>
      </c>
      <c r="P18" s="218">
        <v>0.45251999999999998</v>
      </c>
      <c r="Q18" s="226">
        <f>(P18-P27)/P27*100</f>
        <v>41.266818593325624</v>
      </c>
      <c r="R18" s="218">
        <v>0.31609999999999999</v>
      </c>
      <c r="S18" s="226">
        <f>(R18-R27)/R27*100</f>
        <v>-28.224341507720258</v>
      </c>
    </row>
    <row r="19" spans="1:19">
      <c r="A19" s="131" t="s">
        <v>222</v>
      </c>
      <c r="B19" s="218">
        <v>1.9454499999999999</v>
      </c>
      <c r="C19" s="226">
        <f>(B19-B27)/B27*100</f>
        <v>4.6694930756566517</v>
      </c>
      <c r="D19" s="218">
        <v>0.56142999999999998</v>
      </c>
      <c r="E19" s="226">
        <f>(D19-D27)/D27*100</f>
        <v>14.348853313780593</v>
      </c>
      <c r="F19" s="218">
        <v>0.46731</v>
      </c>
      <c r="G19" s="226">
        <f>(F19-F27)/F27*100</f>
        <v>37.057132801501645</v>
      </c>
      <c r="H19" s="122"/>
      <c r="I19" s="226"/>
      <c r="J19" s="229"/>
      <c r="K19" s="131" t="s">
        <v>222</v>
      </c>
      <c r="L19" s="218">
        <v>2.0028600000000001</v>
      </c>
      <c r="M19" s="226">
        <f>(L19-L27)/L27*100</f>
        <v>6.5005503533428088</v>
      </c>
      <c r="N19" s="218">
        <v>0.58823999999999999</v>
      </c>
      <c r="O19" s="226">
        <f>(N19-N27)/N27*100</f>
        <v>17.326525320621496</v>
      </c>
      <c r="P19" s="218">
        <v>0.47876999999999997</v>
      </c>
      <c r="Q19" s="226">
        <f>(P19-P27)/P27*100</f>
        <v>49.461492835513369</v>
      </c>
      <c r="R19" s="218">
        <v>0.30420999999999998</v>
      </c>
      <c r="S19" s="226">
        <f>(R19-R27)/R27*100</f>
        <v>-30.924159854677573</v>
      </c>
    </row>
    <row r="20" spans="1:19">
      <c r="A20" s="131" t="s">
        <v>223</v>
      </c>
      <c r="B20" s="218">
        <v>1.88564</v>
      </c>
      <c r="C20" s="226">
        <f>(B20-$B$27)/$B$27*100</f>
        <v>1.4515833987926787</v>
      </c>
      <c r="D20" s="218">
        <v>0.53637999999999997</v>
      </c>
      <c r="E20" s="226">
        <f>(D20-$D$27)/$D$27*100</f>
        <v>9.2468124974540586</v>
      </c>
      <c r="F20" s="218">
        <v>0.44975999999999999</v>
      </c>
      <c r="G20" s="226">
        <f>(F20-$F$27)/$F$27*100</f>
        <v>31.909901454716099</v>
      </c>
      <c r="H20" s="230"/>
      <c r="I20" s="226"/>
      <c r="J20" s="229"/>
      <c r="K20" s="131" t="s">
        <v>223</v>
      </c>
      <c r="L20" s="218">
        <v>1.94136</v>
      </c>
      <c r="M20" s="226">
        <f>(L20-$L$27)/$L$27*100</f>
        <v>3.2303348381642172</v>
      </c>
      <c r="N20" s="218">
        <v>0.56162999999999996</v>
      </c>
      <c r="O20" s="226">
        <f>(N20-$N$27)/$N$27*100</f>
        <v>12.019067754353069</v>
      </c>
      <c r="P20" s="218">
        <v>0.46098</v>
      </c>
      <c r="Q20" s="226">
        <f>(P20-$P$27)/$P$27*100</f>
        <v>43.907845034807849</v>
      </c>
      <c r="R20" s="218">
        <v>0.28598000000000001</v>
      </c>
      <c r="S20" s="226">
        <f>(R20-$R$27)/$R$27*100</f>
        <v>-35.063578564940961</v>
      </c>
    </row>
    <row r="21" spans="1:19">
      <c r="A21" s="131" t="s">
        <v>224</v>
      </c>
      <c r="B21" s="218">
        <v>1.8492</v>
      </c>
      <c r="C21" s="226">
        <f>(B21-$B$27)/$B$27*100</f>
        <v>-0.50896882700440227</v>
      </c>
      <c r="D21" s="218">
        <v>0.52581</v>
      </c>
      <c r="E21" s="226">
        <f>(D21-$D$27)/$D$27*100</f>
        <v>7.0939753146767632</v>
      </c>
      <c r="F21" s="218">
        <v>0.44447999999999999</v>
      </c>
      <c r="G21" s="226">
        <f>(F21-$F$27)/$F$27*100</f>
        <v>30.361332707648991</v>
      </c>
      <c r="H21" s="230"/>
      <c r="I21" s="227"/>
      <c r="J21" s="228"/>
      <c r="K21" s="131" t="s">
        <v>224</v>
      </c>
      <c r="L21" s="218">
        <v>1.90696</v>
      </c>
      <c r="M21" s="226">
        <f>(L21-$L$27)/$L$27*100</f>
        <v>1.4011411191049765</v>
      </c>
      <c r="N21" s="218">
        <v>0.55374999999999996</v>
      </c>
      <c r="O21" s="226">
        <f>(N21-$N$27)/$N$27*100</f>
        <v>10.4473741947065</v>
      </c>
      <c r="P21" s="218">
        <v>0.45538000000000001</v>
      </c>
      <c r="Q21" s="226">
        <f>(P21-$P$27)/$P$27*100</f>
        <v>42.159647863141139</v>
      </c>
      <c r="R21" s="218">
        <v>0.26618999999999998</v>
      </c>
      <c r="S21" s="226">
        <f>(R21-$R$27)/$R$27*100</f>
        <v>-39.55722070844687</v>
      </c>
    </row>
    <row r="22" spans="1:19">
      <c r="A22" s="131" t="s">
        <v>225</v>
      </c>
      <c r="B22" s="218">
        <v>1.8608499999999999</v>
      </c>
      <c r="C22" s="226">
        <f t="shared" ref="C22:C24" si="0">(B22-$B$27)/$B$27*100</f>
        <v>0.11782682147353009</v>
      </c>
      <c r="D22" s="218">
        <v>0.52056000000000002</v>
      </c>
      <c r="E22" s="226">
        <f>(D22-$D$27)/$D$27*100</f>
        <v>6.0246853232310871</v>
      </c>
      <c r="F22" s="218">
        <v>0.4622</v>
      </c>
      <c r="G22" s="226">
        <f>(F22-$F$27)/$F$27*100</f>
        <v>35.558423275457535</v>
      </c>
      <c r="H22" s="230"/>
      <c r="I22" s="226"/>
      <c r="J22" s="139"/>
      <c r="K22" s="131" t="s">
        <v>225</v>
      </c>
      <c r="L22" s="218">
        <v>1.92103</v>
      </c>
      <c r="M22" s="226">
        <f t="shared" ref="M22:M24" si="1">(L22-$L$27)/$L$27*100</f>
        <v>2.1493026198946152</v>
      </c>
      <c r="N22" s="218">
        <v>0.54798999999999998</v>
      </c>
      <c r="O22" s="226">
        <f>(N22-$N$27)/$N$27*100</f>
        <v>9.2985220495841396</v>
      </c>
      <c r="P22" s="218">
        <v>0.47514000000000001</v>
      </c>
      <c r="Q22" s="226">
        <f>(P22-$P$27)/$P$27*100</f>
        <v>48.328286454593702</v>
      </c>
      <c r="R22" s="218">
        <v>0.25262000000000001</v>
      </c>
      <c r="S22" s="226">
        <f>(R22-$R$27)/$R$27*100</f>
        <v>-42.638510445049953</v>
      </c>
    </row>
    <row r="23" spans="1:19">
      <c r="A23" s="131" t="s">
        <v>226</v>
      </c>
      <c r="B23" s="218">
        <v>1.81141</v>
      </c>
      <c r="C23" s="226">
        <f t="shared" si="0"/>
        <v>-2.5421540249427013</v>
      </c>
      <c r="D23" s="218">
        <v>0.51061999999999996</v>
      </c>
      <c r="E23" s="226">
        <f>(D23-$D$27)/$D$27*100</f>
        <v>4.0001629394272538</v>
      </c>
      <c r="F23" s="218">
        <v>0.45397999999999999</v>
      </c>
      <c r="G23" s="226">
        <f>(F23-$F$27)/$F$27*100</f>
        <v>33.14758329422807</v>
      </c>
      <c r="H23" s="230"/>
      <c r="I23" s="226"/>
      <c r="J23" s="139"/>
      <c r="K23" s="131" t="s">
        <v>226</v>
      </c>
      <c r="L23" s="218">
        <v>1.86883</v>
      </c>
      <c r="M23" s="226">
        <f t="shared" si="1"/>
        <v>-0.62639250030574667</v>
      </c>
      <c r="N23" s="218">
        <v>0.53642000000000001</v>
      </c>
      <c r="O23" s="226">
        <f>(N23-$N$27)/$N$27*100</f>
        <v>6.9908450844685612</v>
      </c>
      <c r="P23" s="218">
        <v>0.46628999999999998</v>
      </c>
      <c r="Q23" s="226">
        <f>(P23-$P$27)/$P$27*100</f>
        <v>45.565510567227541</v>
      </c>
      <c r="R23" s="218">
        <v>0.23008999999999999</v>
      </c>
      <c r="S23" s="226">
        <f>(R23-$R$27)/$R$27*100</f>
        <v>-47.754314259763852</v>
      </c>
    </row>
    <row r="24" spans="1:19">
      <c r="A24" s="131" t="s">
        <v>227</v>
      </c>
      <c r="B24" s="218">
        <v>1.80816</v>
      </c>
      <c r="C24" s="226">
        <f t="shared" si="0"/>
        <v>-2.7170111800974892</v>
      </c>
      <c r="D24" s="218">
        <v>0.49501000000000001</v>
      </c>
      <c r="E24" s="226">
        <f>(D24-$D$27)/$D$27*100</f>
        <v>0.82080736486210804</v>
      </c>
      <c r="F24" s="218">
        <v>0.44508999999999999</v>
      </c>
      <c r="G24" s="226">
        <f>(F24-$F$27)/$F$27*100</f>
        <v>30.540239324260909</v>
      </c>
      <c r="H24" s="230"/>
      <c r="I24" s="226"/>
      <c r="J24" s="139"/>
      <c r="K24" s="131" t="s">
        <v>227</v>
      </c>
      <c r="L24" s="218">
        <v>1.86836</v>
      </c>
      <c r="M24" s="226">
        <f t="shared" si="1"/>
        <v>-0.65138439123475211</v>
      </c>
      <c r="N24" s="218">
        <v>0.51993999999999996</v>
      </c>
      <c r="O24" s="226">
        <f>(N24-$N$27)/$N$27*100</f>
        <v>3.7038514470351189</v>
      </c>
      <c r="P24" s="218">
        <v>0.45839000000000002</v>
      </c>
      <c r="Q24" s="226">
        <f>(P24-$P$27)/$P$27*100</f>
        <v>43.099303842912001</v>
      </c>
      <c r="R24" s="218">
        <v>0.2215</v>
      </c>
      <c r="S24" s="226">
        <f>(R24-$R$27)/$R$27*100</f>
        <v>-49.70481380563124</v>
      </c>
    </row>
    <row r="25" spans="1:19">
      <c r="B25" s="228"/>
      <c r="C25" s="231"/>
      <c r="D25" s="231"/>
      <c r="E25" s="231"/>
      <c r="F25" s="231"/>
      <c r="G25" s="231"/>
      <c r="H25" s="231"/>
      <c r="I25" s="136"/>
      <c r="J25" s="139"/>
      <c r="K25" s="131"/>
      <c r="L25" s="231"/>
      <c r="M25" s="231"/>
      <c r="N25" s="231"/>
      <c r="O25" s="231"/>
      <c r="P25" s="231"/>
      <c r="Q25" s="231"/>
      <c r="R25" s="231"/>
      <c r="S25" s="136"/>
    </row>
    <row r="26" spans="1:19">
      <c r="B26" s="218" t="s">
        <v>238</v>
      </c>
      <c r="D26" s="218" t="s">
        <v>300</v>
      </c>
      <c r="F26" s="218" t="s">
        <v>240</v>
      </c>
      <c r="H26" s="122"/>
      <c r="I26" s="218"/>
      <c r="J26" s="139"/>
      <c r="K26" s="131"/>
      <c r="L26" s="218" t="s">
        <v>238</v>
      </c>
      <c r="N26" s="218" t="s">
        <v>300</v>
      </c>
      <c r="P26" s="218" t="s">
        <v>240</v>
      </c>
      <c r="R26" s="218" t="s">
        <v>577</v>
      </c>
      <c r="S26" s="218"/>
    </row>
    <row r="27" spans="1:19">
      <c r="A27" s="131" t="s">
        <v>578</v>
      </c>
      <c r="B27" s="218">
        <v>1.85866</v>
      </c>
      <c r="D27" s="218">
        <v>0.49098000000000003</v>
      </c>
      <c r="E27" s="122"/>
      <c r="F27" s="218">
        <v>0.34095999999999999</v>
      </c>
      <c r="G27" s="231"/>
      <c r="H27" s="231"/>
      <c r="I27" s="227"/>
      <c r="J27" s="228"/>
      <c r="K27" s="131" t="s">
        <v>578</v>
      </c>
      <c r="L27" s="218">
        <v>1.8806099999999999</v>
      </c>
      <c r="N27" s="218">
        <v>0.50136999999999998</v>
      </c>
      <c r="P27" s="218">
        <v>0.32033</v>
      </c>
      <c r="R27" s="218">
        <v>0.44040000000000001</v>
      </c>
      <c r="S27" s="231"/>
    </row>
    <row r="28" spans="1:19">
      <c r="B28" s="228"/>
      <c r="C28" s="230"/>
      <c r="D28" s="230"/>
      <c r="E28" s="230"/>
      <c r="F28" s="231"/>
      <c r="G28" s="231"/>
      <c r="H28" s="231"/>
      <c r="I28" s="136"/>
      <c r="K28" s="136"/>
      <c r="L28" s="136"/>
      <c r="M28" s="136"/>
      <c r="N28" s="136"/>
      <c r="O28" s="136"/>
      <c r="P28" s="136"/>
      <c r="Q28" s="136"/>
    </row>
    <row r="29" spans="1:19">
      <c r="B29" s="224" t="s">
        <v>66</v>
      </c>
      <c r="K29" s="131"/>
      <c r="L29" s="140" t="s">
        <v>68</v>
      </c>
      <c r="M29" s="218"/>
      <c r="N29" s="218"/>
      <c r="O29" s="218"/>
      <c r="P29" s="218"/>
      <c r="Q29" s="218"/>
      <c r="R29" s="218"/>
    </row>
    <row r="30" spans="1:19">
      <c r="B30" s="218" t="s">
        <v>238</v>
      </c>
      <c r="D30" s="218" t="s">
        <v>572</v>
      </c>
      <c r="F30" s="218" t="s">
        <v>240</v>
      </c>
      <c r="H30" s="133" t="s">
        <v>579</v>
      </c>
      <c r="K30" s="131"/>
      <c r="L30" s="218" t="s">
        <v>238</v>
      </c>
      <c r="M30" s="218"/>
      <c r="N30" s="218" t="s">
        <v>572</v>
      </c>
      <c r="O30" s="218"/>
      <c r="P30" s="218" t="s">
        <v>240</v>
      </c>
      <c r="Q30" s="218"/>
      <c r="R30" s="218"/>
    </row>
    <row r="31" spans="1:19">
      <c r="B31" s="218" t="s">
        <v>574</v>
      </c>
      <c r="C31" s="218" t="s">
        <v>575</v>
      </c>
      <c r="D31" s="218" t="s">
        <v>574</v>
      </c>
      <c r="E31" s="218" t="s">
        <v>576</v>
      </c>
      <c r="F31" s="218" t="s">
        <v>574</v>
      </c>
      <c r="G31" s="218" t="s">
        <v>576</v>
      </c>
      <c r="H31" s="218" t="s">
        <v>574</v>
      </c>
      <c r="I31" s="218" t="s">
        <v>576</v>
      </c>
      <c r="K31" s="131"/>
      <c r="L31" s="218" t="s">
        <v>574</v>
      </c>
      <c r="M31" s="218" t="s">
        <v>575</v>
      </c>
      <c r="N31" s="218" t="s">
        <v>574</v>
      </c>
      <c r="O31" s="218" t="s">
        <v>576</v>
      </c>
      <c r="P31" s="218" t="s">
        <v>574</v>
      </c>
      <c r="Q31" s="218" t="s">
        <v>576</v>
      </c>
      <c r="R31" s="218"/>
      <c r="S31" s="218"/>
    </row>
    <row r="32" spans="1:19">
      <c r="A32" s="225">
        <v>1994</v>
      </c>
      <c r="B32" s="218">
        <v>1.9668399999999999</v>
      </c>
      <c r="C32" s="226">
        <f>(B32-B51)/B51*100</f>
        <v>-4.2181869927381543E-2</v>
      </c>
      <c r="D32" s="218">
        <v>0.50988</v>
      </c>
      <c r="E32" s="226">
        <f>(D32-D51)/D51*100</f>
        <v>-0.61787350160803167</v>
      </c>
      <c r="F32" s="218">
        <v>0.56972999999999996</v>
      </c>
      <c r="G32" s="226">
        <f>(F32-F51)/F51*100</f>
        <v>2.5967477625110278</v>
      </c>
      <c r="H32" s="123"/>
      <c r="I32" s="226"/>
      <c r="K32" s="225">
        <v>1994</v>
      </c>
      <c r="L32" s="218">
        <v>1.04227</v>
      </c>
      <c r="M32" s="226">
        <f>(L32-L51)/L51*100</f>
        <v>2.0063223621754367</v>
      </c>
      <c r="N32" s="218">
        <v>0.19839000000000001</v>
      </c>
      <c r="O32" s="226">
        <f>(N32-N51)/N51*100</f>
        <v>6.7875982344708845</v>
      </c>
      <c r="P32" s="218">
        <v>0.23422000000000001</v>
      </c>
      <c r="Q32" s="226">
        <f>(P32-P51)/P51*100</f>
        <v>-3.4622042700519295</v>
      </c>
      <c r="R32" s="230"/>
      <c r="S32" s="226"/>
    </row>
    <row r="33" spans="1:19">
      <c r="A33" s="225">
        <v>1995</v>
      </c>
      <c r="B33" s="218">
        <v>2.0481500000000001</v>
      </c>
      <c r="C33" s="226">
        <f>(B33-B51)/B51*100</f>
        <v>4.0901167370544913</v>
      </c>
      <c r="D33" s="218">
        <v>0.52281999999999995</v>
      </c>
      <c r="E33" s="226">
        <f>(D33-D51)/D51*100</f>
        <v>1.904297826722531</v>
      </c>
      <c r="F33" s="218">
        <v>0.64444999999999997</v>
      </c>
      <c r="G33" s="226">
        <f>(F33-F51)/F51*100</f>
        <v>16.052295114440582</v>
      </c>
      <c r="H33" s="123"/>
      <c r="I33" s="226"/>
      <c r="K33" s="225">
        <v>1995</v>
      </c>
      <c r="L33" s="218">
        <v>1.03474</v>
      </c>
      <c r="M33" s="226">
        <f>(L33-L51)/L51*100</f>
        <v>1.2693659042641616</v>
      </c>
      <c r="N33" s="218">
        <v>0.20730999999999999</v>
      </c>
      <c r="O33" s="226">
        <f>(N33-N51)/N51*100</f>
        <v>11.588976208418556</v>
      </c>
      <c r="P33" s="218">
        <v>0.24951999999999999</v>
      </c>
      <c r="Q33" s="226">
        <f>(P33-P51)/P51*100</f>
        <v>2.843953507542655</v>
      </c>
      <c r="R33" s="230"/>
      <c r="S33" s="226"/>
    </row>
    <row r="34" spans="1:19">
      <c r="A34" s="225">
        <v>1996</v>
      </c>
      <c r="B34" s="218">
        <v>2.0783</v>
      </c>
      <c r="C34" s="226">
        <f>(B34-B51)/B51*100</f>
        <v>5.6223858675489282</v>
      </c>
      <c r="D34" s="218">
        <v>0.54337999999999997</v>
      </c>
      <c r="E34" s="226">
        <f>(D34-D51)/D51*100</f>
        <v>5.911704512230771</v>
      </c>
      <c r="F34" s="218">
        <v>0.66346000000000005</v>
      </c>
      <c r="G34" s="226">
        <f>(F34-F51)/F51*100</f>
        <v>19.47560821883274</v>
      </c>
      <c r="H34" s="123"/>
      <c r="I34" s="226"/>
      <c r="K34" s="225">
        <v>1996</v>
      </c>
      <c r="L34" s="218">
        <v>0.97557000000000005</v>
      </c>
      <c r="M34" s="226">
        <f>(L34-L51)/L51*100</f>
        <v>-4.5215655186587993</v>
      </c>
      <c r="N34" s="218">
        <v>0.18368999999999999</v>
      </c>
      <c r="O34" s="226">
        <f>(N34-N51)/N51*100</f>
        <v>-1.1249865432231716</v>
      </c>
      <c r="P34" s="218">
        <v>0.24435999999999999</v>
      </c>
      <c r="Q34" s="226">
        <f>(P34-P51)/P51*100</f>
        <v>0.71717088451075406</v>
      </c>
      <c r="R34" s="230"/>
      <c r="S34" s="226"/>
    </row>
    <row r="35" spans="1:19">
      <c r="A35" s="225">
        <v>1997</v>
      </c>
      <c r="B35" s="218">
        <v>1.99261</v>
      </c>
      <c r="C35" s="226">
        <f>(B35-B51)/B51*100</f>
        <v>1.2674889590225984</v>
      </c>
      <c r="D35" s="218">
        <v>0.51919999999999999</v>
      </c>
      <c r="E35" s="226">
        <f>(D35-D51)/D51*100</f>
        <v>1.1987135756748832</v>
      </c>
      <c r="F35" s="218">
        <v>0.64002000000000003</v>
      </c>
      <c r="G35" s="226">
        <f>(F35-F51)/F51*100</f>
        <v>15.254542507788454</v>
      </c>
      <c r="H35" s="123"/>
      <c r="I35" s="226"/>
      <c r="K35" s="225">
        <v>1997</v>
      </c>
      <c r="L35" s="218">
        <v>0.98540000000000005</v>
      </c>
      <c r="M35" s="226">
        <f>(L35-L51)/L51*100</f>
        <v>-3.5595094786497952</v>
      </c>
      <c r="N35" s="218">
        <v>0.17763000000000001</v>
      </c>
      <c r="O35" s="226">
        <f>(N35-N51)/N51*100</f>
        <v>-4.3869092474970346</v>
      </c>
      <c r="P35" s="218">
        <v>0.25463000000000002</v>
      </c>
      <c r="Q35" s="226">
        <f>(P35-P51)/P51*100</f>
        <v>4.9501277718242598</v>
      </c>
      <c r="R35" s="230"/>
      <c r="S35" s="226"/>
    </row>
    <row r="36" spans="1:19">
      <c r="A36" s="225">
        <v>1998</v>
      </c>
      <c r="B36" s="218">
        <v>2.00596</v>
      </c>
      <c r="C36" s="226">
        <f>(B36-B51)/B51*100</f>
        <v>1.9459563849629224</v>
      </c>
      <c r="D36" s="218">
        <v>0.51029000000000002</v>
      </c>
      <c r="E36" s="226">
        <f>(D36-D51)/D51*100</f>
        <v>-0.53795926322970178</v>
      </c>
      <c r="F36" s="218">
        <v>0.65871000000000002</v>
      </c>
      <c r="G36" s="226">
        <f>(F36-F51)/F51*100</f>
        <v>18.620230141722651</v>
      </c>
      <c r="H36" s="123"/>
      <c r="I36" s="226"/>
      <c r="K36" s="225">
        <v>1998</v>
      </c>
      <c r="L36" s="218">
        <v>0.96319999999999995</v>
      </c>
      <c r="M36" s="226">
        <f>(L36-L51)/L51*100</f>
        <v>-5.7322097928105267</v>
      </c>
      <c r="N36" s="218">
        <v>0.17019999999999999</v>
      </c>
      <c r="O36" s="226">
        <f>(N36-N51)/N51*100</f>
        <v>-8.3862633222090697</v>
      </c>
      <c r="P36" s="218">
        <v>0.24829999999999999</v>
      </c>
      <c r="Q36" s="226">
        <f>(P36-P51)/P51*100</f>
        <v>2.3411095540351128</v>
      </c>
      <c r="R36" s="230"/>
      <c r="S36" s="226"/>
    </row>
    <row r="37" spans="1:19">
      <c r="A37" s="225">
        <v>1999</v>
      </c>
      <c r="B37" s="218">
        <v>1.96591</v>
      </c>
      <c r="C37" s="226">
        <f>(B37-B51)/B51*100</f>
        <v>-8.9445892858049561E-2</v>
      </c>
      <c r="D37" s="218">
        <v>0.51263999999999998</v>
      </c>
      <c r="E37" s="226">
        <f>(D37-D51)/D51*100</f>
        <v>-7.991423837832988E-2</v>
      </c>
      <c r="F37" s="218">
        <v>0.62634000000000001</v>
      </c>
      <c r="G37" s="226">
        <f>(F37-F51)/F51*100</f>
        <v>12.791053645711411</v>
      </c>
      <c r="H37" s="123"/>
      <c r="I37" s="226"/>
      <c r="K37" s="225">
        <v>1999</v>
      </c>
      <c r="L37" s="218">
        <v>1.01108</v>
      </c>
      <c r="M37" s="226">
        <f>(L37-L51)/L51*100</f>
        <v>-1.0462237098368603</v>
      </c>
      <c r="N37" s="218">
        <v>0.17973</v>
      </c>
      <c r="O37" s="226">
        <f>(N37-N51)/N51*100</f>
        <v>-3.2565399935407466</v>
      </c>
      <c r="P37" s="218">
        <v>0.26223999999999997</v>
      </c>
      <c r="Q37" s="226">
        <f>(P37-P51)/P51*100</f>
        <v>8.0867199736212889</v>
      </c>
      <c r="R37" s="230"/>
      <c r="S37" s="226"/>
    </row>
    <row r="38" spans="1:19">
      <c r="A38" s="225">
        <v>2000</v>
      </c>
      <c r="B38" s="218">
        <v>1.9582599999999999</v>
      </c>
      <c r="C38" s="226">
        <f>(B38-B51)/B51*100</f>
        <v>-0.47823059761037878</v>
      </c>
      <c r="D38" s="218">
        <v>0.52292000000000005</v>
      </c>
      <c r="E38" s="226">
        <f>(D38-D51)/D51*100</f>
        <v>1.9237891043758009</v>
      </c>
      <c r="F38" s="218">
        <v>0.59662000000000004</v>
      </c>
      <c r="G38" s="226">
        <f>(F38-F51)/F51*100</f>
        <v>7.4390880769300161</v>
      </c>
      <c r="H38" s="218">
        <v>0.33812999999999999</v>
      </c>
      <c r="I38" s="226">
        <f>(H38-H51)/H51*100</f>
        <v>-2.9282576866764241</v>
      </c>
      <c r="K38" s="225">
        <v>2000</v>
      </c>
      <c r="L38" s="218">
        <v>0.97697999999999996</v>
      </c>
      <c r="M38" s="226">
        <f>(L38-L51)/L51*100</f>
        <v>-4.3835696878945463</v>
      </c>
      <c r="N38" s="218">
        <v>0.16683000000000001</v>
      </c>
      <c r="O38" s="226">
        <f>(N38-N51)/N51*100</f>
        <v>-10.200236839272254</v>
      </c>
      <c r="P38" s="218">
        <v>0.25045000000000001</v>
      </c>
      <c r="Q38" s="226">
        <f>(P38-P51)/P51*100</f>
        <v>3.2272689802984105</v>
      </c>
      <c r="R38" s="230"/>
      <c r="S38" s="226"/>
    </row>
    <row r="39" spans="1:19">
      <c r="A39" s="225">
        <v>2001</v>
      </c>
      <c r="B39" s="218">
        <v>1.97366</v>
      </c>
      <c r="C39" s="226">
        <f>(B39-B51)/B51*100</f>
        <v>0.30442096489756615</v>
      </c>
      <c r="D39" s="218">
        <v>0.52949999999999997</v>
      </c>
      <c r="E39" s="226">
        <f>(D39-D51)/D51*100</f>
        <v>3.2063151739596458</v>
      </c>
      <c r="F39" s="218">
        <v>0.58831</v>
      </c>
      <c r="G39" s="226">
        <f>(F39-F51)/F51*100</f>
        <v>5.942626640975317</v>
      </c>
      <c r="H39" s="218">
        <v>0.32946999999999999</v>
      </c>
      <c r="I39" s="226">
        <f>(H39-H51)/H51*100</f>
        <v>-5.4144058794820973</v>
      </c>
      <c r="K39" s="225">
        <v>2001</v>
      </c>
      <c r="L39" s="218">
        <v>1.04033</v>
      </c>
      <c r="M39" s="226">
        <f>(L39-L51)/L51*100</f>
        <v>1.8164557581451704</v>
      </c>
      <c r="N39" s="218">
        <v>0.16694000000000001</v>
      </c>
      <c r="O39" s="226">
        <f>(N39-N51)/N51*100</f>
        <v>-10.141027021207877</v>
      </c>
      <c r="P39" s="218">
        <v>0.26112999999999997</v>
      </c>
      <c r="Q39" s="226">
        <f>(P39-P51)/P51*100</f>
        <v>7.6292144093644261</v>
      </c>
      <c r="R39" s="230"/>
      <c r="S39" s="226"/>
    </row>
    <row r="40" spans="1:19">
      <c r="A40" s="225">
        <v>2002</v>
      </c>
      <c r="B40" s="218">
        <v>1.9784900000000001</v>
      </c>
      <c r="C40" s="226">
        <f>(B40-B51)/B51*100</f>
        <v>0.5498889549568805</v>
      </c>
      <c r="D40" s="218">
        <v>0.51541999999999999</v>
      </c>
      <c r="E40" s="226">
        <f>(D40-D51)/D51*100</f>
        <v>0.46194328038202576</v>
      </c>
      <c r="F40" s="218">
        <v>0.59887000000000001</v>
      </c>
      <c r="G40" s="226">
        <f>(F40-F51)/F51*100</f>
        <v>7.8442671660874197</v>
      </c>
      <c r="H40" s="218">
        <v>0.29641000000000001</v>
      </c>
      <c r="I40" s="226">
        <f>(H40-H51)/H51*100</f>
        <v>-14.905405793356866</v>
      </c>
      <c r="K40" s="225">
        <v>2002</v>
      </c>
      <c r="L40" s="218">
        <v>1.03694</v>
      </c>
      <c r="M40" s="226">
        <f>(L40-L51)/L51*100</f>
        <v>1.4846785480098168</v>
      </c>
      <c r="N40" s="218">
        <v>0.17376</v>
      </c>
      <c r="O40" s="226">
        <f>(N40-N51)/N51*100</f>
        <v>-6.470018301216494</v>
      </c>
      <c r="P40" s="218">
        <v>0.25590000000000002</v>
      </c>
      <c r="Q40" s="226">
        <f>(P40-P51)/P51*100</f>
        <v>5.4735800840821094</v>
      </c>
      <c r="R40" s="230"/>
      <c r="S40" s="226"/>
    </row>
    <row r="41" spans="1:19">
      <c r="A41" s="225">
        <v>2003</v>
      </c>
      <c r="B41" s="218">
        <v>1.9067700000000001</v>
      </c>
      <c r="C41" s="226">
        <f>(B41-B51)/B51*100</f>
        <v>-3.0950311790086729</v>
      </c>
      <c r="D41" s="218">
        <v>0.49356</v>
      </c>
      <c r="E41" s="226">
        <f>(D41-D51)/D51*100</f>
        <v>-3.7988500146184592</v>
      </c>
      <c r="F41" s="218">
        <v>0.60897999999999997</v>
      </c>
      <c r="G41" s="226">
        <f>(F41-F51)/F51*100</f>
        <v>9.6648718733680283</v>
      </c>
      <c r="H41" s="218">
        <v>0.29508000000000001</v>
      </c>
      <c r="I41" s="226">
        <f>(H41-H51)/H51*100</f>
        <v>-15.287227628972516</v>
      </c>
      <c r="K41" s="225">
        <v>2003</v>
      </c>
      <c r="L41" s="218">
        <v>0.98955000000000004</v>
      </c>
      <c r="M41" s="226">
        <f>(L41-L51)/L51*100</f>
        <v>-3.1533515370386707</v>
      </c>
      <c r="N41" s="218">
        <v>0.16331999999999999</v>
      </c>
      <c r="O41" s="226">
        <f>(N41-N51)/N51*100</f>
        <v>-12.089568306599208</v>
      </c>
      <c r="P41" s="218">
        <v>0.24414</v>
      </c>
      <c r="Q41" s="226">
        <f>(P41-P51)/P51*100</f>
        <v>0.62649410600939481</v>
      </c>
      <c r="R41" s="230"/>
      <c r="S41" s="226"/>
    </row>
    <row r="42" spans="1:19">
      <c r="A42" s="131" t="s">
        <v>298</v>
      </c>
      <c r="B42" s="218">
        <v>1.9137500000000001</v>
      </c>
      <c r="C42" s="226">
        <f>(B42-B51)/B51*100</f>
        <v>-2.7402968993784511</v>
      </c>
      <c r="D42" s="218">
        <v>0.50346999999999997</v>
      </c>
      <c r="E42" s="226">
        <f>(D42-D51)/D51*100</f>
        <v>-1.8672643991813727</v>
      </c>
      <c r="F42" s="218">
        <v>0.60555000000000003</v>
      </c>
      <c r="G42" s="226">
        <f>(F42-F51)/F51*100</f>
        <v>9.0471988618969696</v>
      </c>
      <c r="H42" s="218">
        <v>0.30120000000000002</v>
      </c>
      <c r="I42" s="226">
        <f>(H42-H51)/H51*100</f>
        <v>-13.530273016966657</v>
      </c>
      <c r="K42" s="131" t="s">
        <v>298</v>
      </c>
      <c r="L42" s="218">
        <v>0.98026000000000002</v>
      </c>
      <c r="M42" s="226">
        <f>(L42-L51)/L51*100</f>
        <v>-4.0625581099464698</v>
      </c>
      <c r="N42" s="218">
        <v>0.15099000000000001</v>
      </c>
      <c r="O42" s="226">
        <f>(N42-N51)/N51*100</f>
        <v>-18.726450640542573</v>
      </c>
      <c r="P42" s="218">
        <v>0.24432000000000001</v>
      </c>
      <c r="Q42" s="226">
        <f>(P42-P51)/P51*100</f>
        <v>0.70068419751051314</v>
      </c>
      <c r="R42" s="230"/>
      <c r="S42" s="226"/>
    </row>
    <row r="43" spans="1:19">
      <c r="A43" s="131" t="s">
        <v>222</v>
      </c>
      <c r="B43" s="218">
        <v>1.8937299999999999</v>
      </c>
      <c r="C43" s="226">
        <f>(B43-B51)/B51*100</f>
        <v>-3.7577439306387816</v>
      </c>
      <c r="D43" s="218">
        <v>0.50209999999999999</v>
      </c>
      <c r="E43" s="226">
        <f>(D43-D51)/D51*100</f>
        <v>-2.1342949030308969</v>
      </c>
      <c r="F43" s="218">
        <v>0.60406000000000004</v>
      </c>
      <c r="G43" s="226">
        <f>(F43-F51)/F51*100</f>
        <v>8.7788802650771771</v>
      </c>
      <c r="H43" s="218">
        <v>0.28764000000000001</v>
      </c>
      <c r="I43" s="226">
        <f>(H43-H51)/H51*100</f>
        <v>-17.423133235724737</v>
      </c>
      <c r="K43" s="131" t="s">
        <v>222</v>
      </c>
      <c r="L43" s="218">
        <v>0.99882000000000004</v>
      </c>
      <c r="M43" s="226">
        <f>(L43-L51)/L51*100</f>
        <v>-2.2461023518012881</v>
      </c>
      <c r="N43" s="218">
        <v>0.14798</v>
      </c>
      <c r="O43" s="226">
        <f>(N43-N51)/N51*100</f>
        <v>-20.346646571213263</v>
      </c>
      <c r="P43" s="218">
        <v>0.26712000000000002</v>
      </c>
      <c r="Q43" s="226">
        <f>(P43-P51)/P51*100</f>
        <v>10.098095787651481</v>
      </c>
      <c r="R43" s="230"/>
      <c r="S43" s="226"/>
    </row>
    <row r="44" spans="1:19">
      <c r="A44" s="131" t="s">
        <v>223</v>
      </c>
      <c r="B44" s="218">
        <v>1.83246</v>
      </c>
      <c r="C44" s="226">
        <f>(B44-$B$51)/$B$51*100</f>
        <v>-6.8715790757596569</v>
      </c>
      <c r="D44" s="218">
        <v>0.47692000000000001</v>
      </c>
      <c r="E44" s="226">
        <f>(D44-$D$51)/$D$51*100</f>
        <v>-7.0421986161192853</v>
      </c>
      <c r="F44" s="218">
        <v>0.58940999999999999</v>
      </c>
      <c r="G44" s="226">
        <f>(F44-$F$51)/$F$51*100</f>
        <v>6.1407141956744917</v>
      </c>
      <c r="H44" s="218">
        <v>0.2868</v>
      </c>
      <c r="I44" s="226">
        <f>(H44-$H$51)/$H$51*100</f>
        <v>-17.664283868745148</v>
      </c>
      <c r="K44" s="131" t="s">
        <v>223</v>
      </c>
      <c r="L44" s="218">
        <v>0.94266000000000005</v>
      </c>
      <c r="M44" s="226">
        <f>(L44-$L$51)/$L$51*100</f>
        <v>-7.7424469303267864</v>
      </c>
      <c r="N44" s="218">
        <v>0.13614000000000001</v>
      </c>
      <c r="O44" s="226">
        <f>(N44-$N$51)/$N$51*100</f>
        <v>-26.719776079233498</v>
      </c>
      <c r="P44" s="218">
        <v>0.24421999999999999</v>
      </c>
      <c r="Q44" s="226">
        <f>(P44-$P$51)/$P$51*100</f>
        <v>0.65946748000988809</v>
      </c>
      <c r="R44" s="230"/>
      <c r="S44" s="226"/>
    </row>
    <row r="45" spans="1:19">
      <c r="A45" s="131" t="s">
        <v>224</v>
      </c>
      <c r="B45" s="218">
        <v>1.79328</v>
      </c>
      <c r="C45" s="226">
        <f>(B45-$B$51)/$B$51*100</f>
        <v>-8.8627666224519377</v>
      </c>
      <c r="D45" s="218">
        <v>0.44580999999999998</v>
      </c>
      <c r="E45" s="226">
        <f>(D45-$D$51)/$D$51*100</f>
        <v>-13.105935094045417</v>
      </c>
      <c r="F45" s="218">
        <v>0.60106000000000004</v>
      </c>
      <c r="G45" s="226">
        <f>(F45-$F$51)/$F$51*100</f>
        <v>8.2386414795339675</v>
      </c>
      <c r="H45" s="218">
        <v>0.28233000000000003</v>
      </c>
      <c r="I45" s="226">
        <f>(H45-$H$51)/$H$51*100</f>
        <v>-18.947549737318049</v>
      </c>
      <c r="K45" s="131" t="s">
        <v>224</v>
      </c>
      <c r="L45" s="218">
        <v>0.90373000000000003</v>
      </c>
      <c r="M45" s="226">
        <f>(L45-$L$51)/$L$51*100</f>
        <v>-11.552502030789711</v>
      </c>
      <c r="N45" s="218">
        <v>0.13147</v>
      </c>
      <c r="O45" s="226">
        <f>(N45-$N$51)/$N$51*100</f>
        <v>-29.233501991602967</v>
      </c>
      <c r="P45" s="218">
        <v>0.22644</v>
      </c>
      <c r="Q45" s="226">
        <f>(P45-$P$51)/$P$51*100</f>
        <v>-6.668864891600033</v>
      </c>
      <c r="R45" s="231"/>
      <c r="S45" s="136"/>
    </row>
    <row r="46" spans="1:19">
      <c r="A46" s="131" t="s">
        <v>225</v>
      </c>
      <c r="B46" s="218">
        <v>1.8047800000000001</v>
      </c>
      <c r="C46" s="226">
        <f t="shared" ref="C46:C48" si="2">(B46-$B$51)/$B$51*100</f>
        <v>-8.2783190270726283</v>
      </c>
      <c r="D46" s="218">
        <v>0.45365</v>
      </c>
      <c r="E46" s="226">
        <f>(D46-$D$51)/$D$51*100</f>
        <v>-11.577818926030602</v>
      </c>
      <c r="F46" s="218">
        <v>0.60865000000000002</v>
      </c>
      <c r="G46" s="226">
        <f>(F46-$F$51)/$F$51*100</f>
        <v>9.6054456069582859</v>
      </c>
      <c r="H46" s="218">
        <v>0.27778999999999998</v>
      </c>
      <c r="I46" s="226">
        <f>(H46-$H$51)/$H$51*100</f>
        <v>-20.250911491975998</v>
      </c>
      <c r="K46" s="131" t="s">
        <v>225</v>
      </c>
      <c r="L46" s="218">
        <v>0.88519999999999999</v>
      </c>
      <c r="M46" s="226">
        <f>(L46-$L$51)/$L$51*100</f>
        <v>-13.366021707429271</v>
      </c>
      <c r="N46" s="218">
        <v>0.12726999999999999</v>
      </c>
      <c r="O46" s="226">
        <f>(N46-$N$51)/$N$51*100</f>
        <v>-31.494240499515559</v>
      </c>
      <c r="P46" s="218">
        <v>0.22034999999999999</v>
      </c>
      <c r="Q46" s="226">
        <f>(P46-$P$51)/$P$51*100</f>
        <v>-9.1789629873876901</v>
      </c>
      <c r="S46" s="218"/>
    </row>
    <row r="47" spans="1:19">
      <c r="A47" s="131" t="s">
        <v>226</v>
      </c>
      <c r="B47" s="218">
        <v>1.7253000000000001</v>
      </c>
      <c r="C47" s="226">
        <f t="shared" si="2"/>
        <v>-12.31761423409413</v>
      </c>
      <c r="D47" s="218">
        <v>0.43703999999999998</v>
      </c>
      <c r="E47" s="226">
        <f>(D47-$D$51)/$D$51*100</f>
        <v>-14.815320144235459</v>
      </c>
      <c r="F47" s="218">
        <v>0.58282999999999996</v>
      </c>
      <c r="G47" s="226">
        <f>(F47-$F$51)/$F$51*100</f>
        <v>4.9557904593830457</v>
      </c>
      <c r="H47" s="218">
        <v>0.27899000000000002</v>
      </c>
      <c r="I47" s="226">
        <f>(H47-$H$51)/$H$51*100</f>
        <v>-19.906410587661117</v>
      </c>
      <c r="K47" s="131" t="s">
        <v>226</v>
      </c>
      <c r="L47" s="218">
        <v>0.86882999999999999</v>
      </c>
      <c r="M47" s="226">
        <f>(L47-$L$51)/$L$51*100</f>
        <v>-14.968143515664</v>
      </c>
      <c r="N47" s="218">
        <v>0.12446</v>
      </c>
      <c r="O47" s="226">
        <f>(N47-$N$51)/$N$51*100</f>
        <v>-33.006782215523742</v>
      </c>
      <c r="P47" s="218">
        <v>0.23938000000000001</v>
      </c>
      <c r="Q47" s="226">
        <f>(P47-$P$51)/$P$51*100</f>
        <v>-1.3354216470200284</v>
      </c>
      <c r="S47" s="218"/>
    </row>
    <row r="48" spans="1:19">
      <c r="A48" s="131" t="s">
        <v>227</v>
      </c>
      <c r="B48" s="218">
        <v>1.69337</v>
      </c>
      <c r="C48" s="226">
        <f t="shared" si="2"/>
        <v>-13.940345688047284</v>
      </c>
      <c r="D48" s="218">
        <v>0.40833999999999998</v>
      </c>
      <c r="E48" s="226">
        <f>(D48-$D$51)/$D$51*100</f>
        <v>-20.409316830718257</v>
      </c>
      <c r="F48" s="218">
        <v>0.55835999999999997</v>
      </c>
      <c r="G48" s="226">
        <f>(F48-$F$51)/$F$51*100</f>
        <v>0.54924276530226313</v>
      </c>
      <c r="H48" s="218">
        <v>0.26671</v>
      </c>
      <c r="I48" s="226">
        <f>(H48-$H$51)/$H$51*100</f>
        <v>-23.431803175149994</v>
      </c>
      <c r="K48" s="131" t="s">
        <v>227</v>
      </c>
      <c r="L48" s="218">
        <v>0.84438000000000002</v>
      </c>
      <c r="M48" s="226">
        <f>(L48-$L$51)/$L$51*100</f>
        <v>-17.361049942746416</v>
      </c>
      <c r="N48" s="218">
        <v>0.11975</v>
      </c>
      <c r="O48" s="226">
        <f>(N48-$N$51)/$N$51*100</f>
        <v>-35.542038970825715</v>
      </c>
      <c r="P48" s="218">
        <v>0.21908</v>
      </c>
      <c r="Q48" s="226">
        <f>(P48-$P$51)/$P$51*100</f>
        <v>-9.7024152996455371</v>
      </c>
      <c r="S48" s="218"/>
    </row>
    <row r="49" spans="1:19">
      <c r="B49" s="126"/>
      <c r="C49" s="231"/>
      <c r="D49" s="136"/>
      <c r="E49" s="231"/>
      <c r="G49" s="231"/>
      <c r="H49" s="231"/>
      <c r="I49" s="136"/>
      <c r="K49" s="131"/>
      <c r="L49" s="231"/>
      <c r="M49" s="231"/>
      <c r="N49" s="231"/>
      <c r="O49" s="231"/>
      <c r="P49" s="231"/>
      <c r="Q49" s="231"/>
      <c r="R49" s="231"/>
      <c r="S49" s="231"/>
    </row>
    <row r="50" spans="1:19">
      <c r="B50" s="218" t="s">
        <v>238</v>
      </c>
      <c r="D50" s="218" t="s">
        <v>300</v>
      </c>
      <c r="F50" s="218" t="s">
        <v>240</v>
      </c>
      <c r="H50" s="218" t="s">
        <v>580</v>
      </c>
      <c r="I50" s="218"/>
      <c r="K50" s="131"/>
      <c r="L50" s="218" t="s">
        <v>238</v>
      </c>
      <c r="N50" s="218" t="s">
        <v>300</v>
      </c>
      <c r="P50" s="218" t="s">
        <v>240</v>
      </c>
      <c r="Q50" s="218"/>
    </row>
    <row r="51" spans="1:19">
      <c r="A51" s="131" t="s">
        <v>578</v>
      </c>
      <c r="B51" s="218">
        <v>1.96767</v>
      </c>
      <c r="D51" s="218">
        <v>0.51305000000000001</v>
      </c>
      <c r="F51" s="218">
        <v>0.55530999999999997</v>
      </c>
      <c r="G51" s="232">
        <v>1999</v>
      </c>
      <c r="H51" s="218">
        <v>0.34832999999999997</v>
      </c>
      <c r="I51" s="231"/>
      <c r="K51" s="131" t="s">
        <v>578</v>
      </c>
      <c r="L51" s="218">
        <v>1.0217700000000001</v>
      </c>
      <c r="N51" s="218">
        <v>0.18578</v>
      </c>
      <c r="P51" s="218">
        <v>0.24262</v>
      </c>
      <c r="Q51" s="231"/>
    </row>
    <row r="52" spans="1:19">
      <c r="C52" s="122"/>
      <c r="D52" s="122"/>
      <c r="E52" s="230"/>
      <c r="L52" s="218"/>
    </row>
    <row r="53" spans="1:19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</row>
    <row r="54" spans="1:19">
      <c r="A54" s="233"/>
      <c r="B54" s="224" t="s">
        <v>571</v>
      </c>
      <c r="C54" s="233"/>
      <c r="D54" s="233"/>
      <c r="E54" s="140" t="s">
        <v>64</v>
      </c>
      <c r="F54" s="233"/>
      <c r="G54" s="233"/>
      <c r="H54" s="233"/>
      <c r="I54" s="224" t="s">
        <v>66</v>
      </c>
      <c r="J54" s="233"/>
      <c r="K54" s="233"/>
      <c r="L54" s="233"/>
      <c r="M54" s="140" t="s">
        <v>68</v>
      </c>
      <c r="N54" s="233"/>
      <c r="O54" s="233"/>
      <c r="P54" s="233"/>
    </row>
    <row r="55" spans="1:19">
      <c r="A55" s="233"/>
      <c r="B55" s="218" t="s">
        <v>238</v>
      </c>
      <c r="C55" s="218" t="s">
        <v>572</v>
      </c>
      <c r="D55" s="218" t="s">
        <v>240</v>
      </c>
      <c r="E55" s="218" t="s">
        <v>238</v>
      </c>
      <c r="F55" s="218" t="s">
        <v>572</v>
      </c>
      <c r="G55" s="218" t="s">
        <v>240</v>
      </c>
      <c r="H55" s="217" t="s">
        <v>573</v>
      </c>
      <c r="I55" s="218" t="s">
        <v>238</v>
      </c>
      <c r="J55" s="218" t="s">
        <v>572</v>
      </c>
      <c r="K55" s="218" t="s">
        <v>240</v>
      </c>
      <c r="L55" s="217" t="s">
        <v>580</v>
      </c>
      <c r="M55" s="218" t="s">
        <v>238</v>
      </c>
      <c r="N55" s="218" t="s">
        <v>572</v>
      </c>
      <c r="O55" s="218" t="s">
        <v>240</v>
      </c>
      <c r="P55" s="233"/>
      <c r="Q55" s="218"/>
    </row>
    <row r="56" spans="1:19">
      <c r="A56" s="225">
        <v>1994</v>
      </c>
      <c r="B56" s="226">
        <v>1.6511895666770742</v>
      </c>
      <c r="C56" s="226">
        <v>4.7659782475864434</v>
      </c>
      <c r="D56" s="226">
        <v>3.141130924448615</v>
      </c>
      <c r="E56" s="226">
        <v>1.6893454783288444</v>
      </c>
      <c r="F56" s="226">
        <v>5.0421844147037058</v>
      </c>
      <c r="G56" s="226">
        <v>3.1092935410357971</v>
      </c>
      <c r="H56" s="226">
        <v>-0.751589464123532</v>
      </c>
      <c r="I56" s="226">
        <v>-4.2181869927381543E-2</v>
      </c>
      <c r="J56" s="226">
        <v>-0.61787350160803167</v>
      </c>
      <c r="K56" s="226">
        <v>2.5967477625110278</v>
      </c>
      <c r="L56" s="234"/>
      <c r="M56" s="226">
        <v>2.0063223621754367</v>
      </c>
      <c r="N56" s="226">
        <v>6.7875982344708845</v>
      </c>
      <c r="O56" s="226">
        <v>-3.4622042700519295</v>
      </c>
      <c r="P56" s="233"/>
      <c r="Q56" s="235"/>
    </row>
    <row r="57" spans="1:19">
      <c r="A57" s="225">
        <v>1995</v>
      </c>
      <c r="B57" s="226">
        <v>1.2934049261295806</v>
      </c>
      <c r="C57" s="226">
        <v>5.1875840156421722</v>
      </c>
      <c r="D57" s="226">
        <v>10.159549507273583</v>
      </c>
      <c r="E57" s="226">
        <v>1.1432460744120299</v>
      </c>
      <c r="F57" s="226">
        <v>5.5827033927040057</v>
      </c>
      <c r="G57" s="226">
        <v>9.2841756938157491</v>
      </c>
      <c r="H57" s="226">
        <v>-4.3415077202543202</v>
      </c>
      <c r="I57" s="226">
        <v>4.0901167370544913</v>
      </c>
      <c r="J57" s="226">
        <v>1.904297826722531</v>
      </c>
      <c r="K57" s="226">
        <v>16.052295114440582</v>
      </c>
      <c r="L57" s="234"/>
      <c r="M57" s="226">
        <v>1.2693659042641616</v>
      </c>
      <c r="N57" s="226">
        <v>11.588976208418556</v>
      </c>
      <c r="O57" s="226">
        <v>2.843953507542655</v>
      </c>
      <c r="P57" s="233"/>
      <c r="Q57" s="235"/>
    </row>
    <row r="58" spans="1:19">
      <c r="A58" s="225">
        <v>1996</v>
      </c>
      <c r="B58" s="226">
        <v>1.937955301130919</v>
      </c>
      <c r="C58" s="226">
        <v>8.4260051325919498</v>
      </c>
      <c r="D58" s="226">
        <v>16.386086344439242</v>
      </c>
      <c r="E58" s="226">
        <v>1.9440500688606435</v>
      </c>
      <c r="F58" s="226">
        <v>9.2686040249715802</v>
      </c>
      <c r="G58" s="226">
        <v>16.654699840789188</v>
      </c>
      <c r="H58" s="226">
        <v>-8.3197093551316996</v>
      </c>
      <c r="I58" s="226">
        <v>5.6223858675489282</v>
      </c>
      <c r="J58" s="226">
        <v>5.911704512230771</v>
      </c>
      <c r="K58" s="226">
        <v>19.47560821883274</v>
      </c>
      <c r="L58" s="234"/>
      <c r="M58" s="226">
        <v>-4.5215655186587993</v>
      </c>
      <c r="N58" s="226">
        <v>-1.1249865432231716</v>
      </c>
      <c r="O58" s="226">
        <v>0.71717088451075406</v>
      </c>
      <c r="P58" s="233"/>
      <c r="Q58" s="235"/>
    </row>
    <row r="59" spans="1:19">
      <c r="A59" s="225">
        <v>1997</v>
      </c>
      <c r="B59" s="226">
        <v>0.18884572756717874</v>
      </c>
      <c r="C59" s="226">
        <v>7.9718114790826524</v>
      </c>
      <c r="D59" s="226">
        <v>18.266072266541531</v>
      </c>
      <c r="E59" s="226">
        <v>0.37806881809626514</v>
      </c>
      <c r="F59" s="226">
        <v>9.3144783293774989</v>
      </c>
      <c r="G59" s="226">
        <v>21.053288795929198</v>
      </c>
      <c r="H59" s="226">
        <v>-16.094459582198002</v>
      </c>
      <c r="I59" s="226">
        <v>1.2674889590225984</v>
      </c>
      <c r="J59" s="226">
        <v>1.1987135756748832</v>
      </c>
      <c r="K59" s="226">
        <v>15.254542507788454</v>
      </c>
      <c r="L59" s="234"/>
      <c r="M59" s="226">
        <v>-3.5595094786497952</v>
      </c>
      <c r="N59" s="226">
        <v>-4.3869092474970346</v>
      </c>
      <c r="O59" s="226">
        <v>4.9501277718242598</v>
      </c>
      <c r="P59" s="233"/>
      <c r="Q59" s="235"/>
    </row>
    <row r="60" spans="1:19">
      <c r="A60" s="225">
        <v>1998</v>
      </c>
      <c r="B60" s="226">
        <v>-1.1298462333081009E-2</v>
      </c>
      <c r="C60" s="226">
        <v>8.2141838771436539</v>
      </c>
      <c r="D60" s="226">
        <v>19.486156733927736</v>
      </c>
      <c r="E60" s="226">
        <v>0.22545876072125651</v>
      </c>
      <c r="F60" s="226">
        <v>9.6635219498573903</v>
      </c>
      <c r="G60" s="226">
        <v>23.163612524584018</v>
      </c>
      <c r="H60" s="226">
        <v>-20.28383287920073</v>
      </c>
      <c r="I60" s="226">
        <v>1.9459563849629224</v>
      </c>
      <c r="J60" s="226">
        <v>-0.53795926322970178</v>
      </c>
      <c r="K60" s="226">
        <v>18.620230141722651</v>
      </c>
      <c r="L60" s="234"/>
      <c r="M60" s="226">
        <v>-5.7322097928105267</v>
      </c>
      <c r="N60" s="226">
        <v>-8.3862633222090697</v>
      </c>
      <c r="O60" s="226">
        <v>2.3411095540351128</v>
      </c>
      <c r="P60" s="233"/>
      <c r="Q60" s="235"/>
    </row>
    <row r="61" spans="1:19">
      <c r="A61" s="225">
        <v>1999</v>
      </c>
      <c r="B61" s="226">
        <v>2.484047647229727</v>
      </c>
      <c r="C61" s="226">
        <v>10.646054829117272</v>
      </c>
      <c r="D61" s="226">
        <v>22.524636320976079</v>
      </c>
      <c r="E61" s="226">
        <v>3.2882947554251079</v>
      </c>
      <c r="F61" s="226">
        <v>12.066936593733171</v>
      </c>
      <c r="G61" s="226">
        <v>28.857740455155628</v>
      </c>
      <c r="H61" s="226">
        <v>-16.271571298819254</v>
      </c>
      <c r="I61" s="226">
        <v>-8.9445892858049561E-2</v>
      </c>
      <c r="J61" s="226">
        <v>-7.991423837832988E-2</v>
      </c>
      <c r="K61" s="226">
        <v>12.791053645711411</v>
      </c>
      <c r="L61" s="234"/>
      <c r="M61" s="226">
        <v>-1.0462237098368603</v>
      </c>
      <c r="N61" s="226">
        <v>-3.2565399935407466</v>
      </c>
      <c r="O61" s="226">
        <v>8.0867199736212889</v>
      </c>
      <c r="P61" s="233"/>
      <c r="Q61" s="235"/>
    </row>
    <row r="62" spans="1:19">
      <c r="A62" s="225">
        <v>2000</v>
      </c>
      <c r="B62" s="226">
        <v>1.3342945993350013</v>
      </c>
      <c r="C62" s="226">
        <v>10.52588700150719</v>
      </c>
      <c r="D62" s="226">
        <v>18.494838104176445</v>
      </c>
      <c r="E62" s="226">
        <v>1.9722324139507963</v>
      </c>
      <c r="F62" s="226">
        <v>11.737838322995007</v>
      </c>
      <c r="G62" s="226">
        <v>25.248962007929325</v>
      </c>
      <c r="H62" s="226">
        <v>-17.568119891008173</v>
      </c>
      <c r="I62" s="226">
        <v>-0.47823059761037878</v>
      </c>
      <c r="J62" s="226">
        <v>1.9237891043758009</v>
      </c>
      <c r="K62" s="226">
        <v>7.4390880769300161</v>
      </c>
      <c r="L62" s="226">
        <v>-2.9282576866764241</v>
      </c>
      <c r="M62" s="226">
        <v>-4.3835696878945463</v>
      </c>
      <c r="N62" s="226">
        <v>-10.200236839272254</v>
      </c>
      <c r="O62" s="226">
        <v>3.2272689802984105</v>
      </c>
      <c r="P62" s="233"/>
      <c r="Q62" s="235"/>
    </row>
    <row r="63" spans="1:19">
      <c r="A63" s="225">
        <v>2001</v>
      </c>
      <c r="B63" s="226">
        <v>3.5100556314764377</v>
      </c>
      <c r="C63" s="226">
        <v>13.330481893356133</v>
      </c>
      <c r="D63" s="226">
        <v>21.811942749882682</v>
      </c>
      <c r="E63" s="226">
        <v>4.362946065372415</v>
      </c>
      <c r="F63" s="226">
        <v>14.873247302391453</v>
      </c>
      <c r="G63" s="226">
        <v>30.044017107358034</v>
      </c>
      <c r="H63" s="226">
        <v>-19.275658492279749</v>
      </c>
      <c r="I63" s="226">
        <v>0.30442096489756615</v>
      </c>
      <c r="J63" s="226">
        <v>3.2063151739596458</v>
      </c>
      <c r="K63" s="226">
        <v>5.942626640975317</v>
      </c>
      <c r="L63" s="226">
        <v>-5.4144058794820973</v>
      </c>
      <c r="M63" s="226">
        <v>1.8164557581451704</v>
      </c>
      <c r="N63" s="226">
        <v>-10.141027021207877</v>
      </c>
      <c r="O63" s="226">
        <v>7.6292144093644261</v>
      </c>
      <c r="P63" s="233"/>
      <c r="Q63" s="235"/>
    </row>
    <row r="64" spans="1:19">
      <c r="A64" s="225">
        <v>2002</v>
      </c>
      <c r="B64" s="226">
        <v>4.1207106194785457</v>
      </c>
      <c r="C64" s="226">
        <v>13.627846348120078</v>
      </c>
      <c r="D64" s="226">
        <v>25.74788831534492</v>
      </c>
      <c r="E64" s="226">
        <v>5.185551496588876</v>
      </c>
      <c r="F64" s="226">
        <v>15.772782575742475</v>
      </c>
      <c r="G64" s="226">
        <v>35.232416570411765</v>
      </c>
      <c r="H64" s="226">
        <v>-22.484105358764758</v>
      </c>
      <c r="I64" s="226">
        <v>0.5498889549568805</v>
      </c>
      <c r="J64" s="226">
        <v>0.46194328038202576</v>
      </c>
      <c r="K64" s="226">
        <v>7.8442671660874197</v>
      </c>
      <c r="L64" s="226">
        <v>-14.905405793356866</v>
      </c>
      <c r="M64" s="226">
        <v>1.4846785480098168</v>
      </c>
      <c r="N64" s="226">
        <v>-6.470018301216494</v>
      </c>
      <c r="O64" s="226">
        <v>5.4735800840821094</v>
      </c>
      <c r="P64" s="233"/>
      <c r="Q64" s="235"/>
    </row>
    <row r="65" spans="1:17">
      <c r="A65" s="225">
        <v>2003</v>
      </c>
      <c r="B65" s="226">
        <v>3.2238279190384458</v>
      </c>
      <c r="C65" s="226">
        <v>14.691026111043213</v>
      </c>
      <c r="D65" s="226">
        <v>28.161661191928673</v>
      </c>
      <c r="E65" s="226">
        <v>4.9095772116494132</v>
      </c>
      <c r="F65" s="226">
        <v>17.635678241617978</v>
      </c>
      <c r="G65" s="226">
        <v>38.694471326444607</v>
      </c>
      <c r="H65" s="226">
        <v>-26.777929155313355</v>
      </c>
      <c r="I65" s="226">
        <v>-3.0950311790086729</v>
      </c>
      <c r="J65" s="226">
        <v>-3.7988500146184592</v>
      </c>
      <c r="K65" s="226">
        <v>9.6648718733680283</v>
      </c>
      <c r="L65" s="226">
        <v>-15.287227628972516</v>
      </c>
      <c r="M65" s="226">
        <v>-3.1533515370386707</v>
      </c>
      <c r="N65" s="226">
        <v>-12.089568306599208</v>
      </c>
      <c r="O65" s="226">
        <v>0.62649410600939481</v>
      </c>
      <c r="P65" s="233"/>
      <c r="Q65" s="235"/>
    </row>
    <row r="66" spans="1:17">
      <c r="A66" s="131" t="s">
        <v>298</v>
      </c>
      <c r="B66" s="226">
        <v>4.6312935125305295</v>
      </c>
      <c r="C66" s="226">
        <v>17.074015234836452</v>
      </c>
      <c r="D66" s="226">
        <v>30.267480056311598</v>
      </c>
      <c r="E66" s="226">
        <v>6.3245436321193687</v>
      </c>
      <c r="F66" s="226">
        <v>19.929393461914358</v>
      </c>
      <c r="G66" s="226">
        <v>41.266818593325624</v>
      </c>
      <c r="H66" s="226">
        <v>-28.224341507720258</v>
      </c>
      <c r="I66" s="226">
        <v>-2.7402968993784511</v>
      </c>
      <c r="J66" s="226">
        <v>-1.8672643991813727</v>
      </c>
      <c r="K66" s="226">
        <v>9.0471988618969696</v>
      </c>
      <c r="L66" s="226">
        <v>-13.530273016966657</v>
      </c>
      <c r="M66" s="226">
        <v>-4.0625581099464698</v>
      </c>
      <c r="N66" s="226">
        <v>-18.726450640542573</v>
      </c>
      <c r="O66" s="226">
        <v>0.70068419751051314</v>
      </c>
      <c r="P66" s="233"/>
      <c r="Q66" s="235"/>
    </row>
    <row r="67" spans="1:17">
      <c r="A67" s="131" t="s">
        <v>222</v>
      </c>
      <c r="B67" s="226">
        <v>4.6694930756566517</v>
      </c>
      <c r="C67" s="226">
        <v>14.348853313780593</v>
      </c>
      <c r="D67" s="226">
        <v>37.057132801501645</v>
      </c>
      <c r="E67" s="226">
        <v>6.5005503533428088</v>
      </c>
      <c r="F67" s="226">
        <v>17.326525320621496</v>
      </c>
      <c r="G67" s="226">
        <v>49.461492835513369</v>
      </c>
      <c r="H67" s="226">
        <v>-30.924159854677573</v>
      </c>
      <c r="I67" s="226">
        <v>-3.7577439306387816</v>
      </c>
      <c r="J67" s="226">
        <v>-2.1342949030308969</v>
      </c>
      <c r="K67" s="226">
        <v>8.7788802650771771</v>
      </c>
      <c r="L67" s="226">
        <v>-17.423133235724737</v>
      </c>
      <c r="M67" s="226">
        <v>-2.2461023518012881</v>
      </c>
      <c r="N67" s="226">
        <v>-20.346646571213263</v>
      </c>
      <c r="O67" s="226">
        <v>10.098095787651481</v>
      </c>
      <c r="P67" s="233"/>
      <c r="Q67" s="235"/>
    </row>
    <row r="68" spans="1:17">
      <c r="A68" s="131" t="s">
        <v>223</v>
      </c>
      <c r="B68" s="226">
        <v>1.4515833987926787</v>
      </c>
      <c r="C68" s="226">
        <v>9.2468124974540586</v>
      </c>
      <c r="D68" s="226">
        <v>31.909901454716099</v>
      </c>
      <c r="E68" s="226">
        <v>3.2303348381642172</v>
      </c>
      <c r="F68" s="226">
        <v>12.019067754353069</v>
      </c>
      <c r="G68" s="226">
        <v>43.907845034807849</v>
      </c>
      <c r="H68" s="226">
        <v>-35.063578564940961</v>
      </c>
      <c r="I68" s="226">
        <v>-6.8715790757596569</v>
      </c>
      <c r="J68" s="226">
        <v>-7.0421986161192853</v>
      </c>
      <c r="K68" s="226">
        <v>6.1407141956744917</v>
      </c>
      <c r="L68" s="226">
        <v>-17.664283868745148</v>
      </c>
      <c r="M68" s="226">
        <v>-7.7424469303267864</v>
      </c>
      <c r="N68" s="226">
        <v>-26.719776079233498</v>
      </c>
      <c r="O68" s="226">
        <v>0.65946748000988809</v>
      </c>
      <c r="P68" s="233"/>
    </row>
    <row r="69" spans="1:17">
      <c r="A69" s="131" t="s">
        <v>224</v>
      </c>
      <c r="B69" s="226">
        <v>-0.50896882700440227</v>
      </c>
      <c r="C69" s="226">
        <v>7.0939753146767632</v>
      </c>
      <c r="D69" s="226">
        <v>30.361332707648991</v>
      </c>
      <c r="E69" s="226">
        <v>1.4011411191049765</v>
      </c>
      <c r="F69" s="226">
        <v>10.4473741947065</v>
      </c>
      <c r="G69" s="226">
        <v>42.159647863141139</v>
      </c>
      <c r="H69" s="226">
        <v>-39.55722070844687</v>
      </c>
      <c r="I69" s="226">
        <v>-8.8627666224519377</v>
      </c>
      <c r="J69" s="226">
        <v>-13.105935094045417</v>
      </c>
      <c r="K69" s="226">
        <v>8.2386414795339675</v>
      </c>
      <c r="L69" s="226">
        <v>-18.947549737318049</v>
      </c>
      <c r="M69" s="226">
        <v>-11.552502030789711</v>
      </c>
      <c r="N69" s="226">
        <v>-29.233501991602967</v>
      </c>
      <c r="O69" s="226">
        <v>-6.668864891600033</v>
      </c>
      <c r="P69" s="233"/>
    </row>
    <row r="70" spans="1:17">
      <c r="A70" s="131" t="s">
        <v>225</v>
      </c>
      <c r="B70" s="226">
        <v>0.11782682147353009</v>
      </c>
      <c r="C70" s="226">
        <v>6.0246853232310871</v>
      </c>
      <c r="D70" s="226">
        <v>35.558423275457535</v>
      </c>
      <c r="E70" s="226">
        <v>2.1493026198946152</v>
      </c>
      <c r="F70" s="226">
        <v>9.2985220495841396</v>
      </c>
      <c r="G70" s="226">
        <v>48.328286454593702</v>
      </c>
      <c r="H70" s="226">
        <v>-42.638510445049953</v>
      </c>
      <c r="I70" s="226">
        <v>-8.2783190270726283</v>
      </c>
      <c r="J70" s="226">
        <v>-11.577818926030602</v>
      </c>
      <c r="K70" s="226">
        <v>9.6054456069582859</v>
      </c>
      <c r="L70" s="226">
        <v>-20.250911491975998</v>
      </c>
      <c r="M70" s="226">
        <v>-13.366021707429271</v>
      </c>
      <c r="N70" s="226">
        <v>-31.494240499515559</v>
      </c>
      <c r="O70" s="226">
        <v>-9.1789629873876901</v>
      </c>
      <c r="P70" s="233"/>
    </row>
    <row r="71" spans="1:17">
      <c r="A71" s="131" t="s">
        <v>226</v>
      </c>
      <c r="B71" s="226">
        <v>-2.5421540249427013</v>
      </c>
      <c r="C71" s="226">
        <v>4.0001629394272538</v>
      </c>
      <c r="D71" s="226">
        <v>33.14758329422807</v>
      </c>
      <c r="E71" s="226">
        <v>-0.62639250030574667</v>
      </c>
      <c r="F71" s="226">
        <v>6.9908450844685612</v>
      </c>
      <c r="G71" s="226">
        <v>45.565510567227541</v>
      </c>
      <c r="H71" s="226">
        <v>-47.754314259763852</v>
      </c>
      <c r="I71" s="226">
        <v>-12.31761423409413</v>
      </c>
      <c r="J71" s="226">
        <v>-14.815320144235459</v>
      </c>
      <c r="K71" s="226">
        <v>4.9557904593830457</v>
      </c>
      <c r="L71" s="226">
        <v>-19.906410587661117</v>
      </c>
      <c r="M71" s="226">
        <v>-14.968143515664</v>
      </c>
      <c r="N71" s="226">
        <v>-33.006782215523742</v>
      </c>
      <c r="O71" s="226">
        <v>-1.3354216470200284</v>
      </c>
      <c r="P71" s="233"/>
    </row>
    <row r="72" spans="1:17">
      <c r="A72" s="131" t="s">
        <v>227</v>
      </c>
      <c r="B72" s="226">
        <v>-2.7170111800974892</v>
      </c>
      <c r="C72" s="226">
        <v>0.82080736486210804</v>
      </c>
      <c r="D72" s="226">
        <v>30.540239324260909</v>
      </c>
      <c r="E72" s="226">
        <v>-0.65138439123475211</v>
      </c>
      <c r="F72" s="226">
        <v>3.7038514470351189</v>
      </c>
      <c r="G72" s="226">
        <v>43.099303842912001</v>
      </c>
      <c r="H72" s="226">
        <v>-49.70481380563124</v>
      </c>
      <c r="I72" s="226">
        <v>-13.940345688047284</v>
      </c>
      <c r="J72" s="226">
        <v>-20.409316830718257</v>
      </c>
      <c r="K72" s="226">
        <v>0.54924276530226313</v>
      </c>
      <c r="L72" s="226">
        <v>-23.431803175149994</v>
      </c>
      <c r="M72" s="226">
        <v>-17.361049942746416</v>
      </c>
      <c r="N72" s="226">
        <v>-35.542038970825715</v>
      </c>
      <c r="O72" s="226">
        <v>-9.7024152996455371</v>
      </c>
      <c r="P72" s="233"/>
    </row>
    <row r="84" spans="1:11">
      <c r="B84" s="232"/>
    </row>
    <row r="85" spans="1:11">
      <c r="A85" s="218"/>
    </row>
    <row r="86" spans="1:11">
      <c r="A86" s="218"/>
      <c r="B86" s="228"/>
      <c r="C86" s="230"/>
      <c r="D86" s="230"/>
      <c r="E86" s="230"/>
    </row>
    <row r="87" spans="1:11">
      <c r="A87" s="218"/>
      <c r="B87" s="236"/>
      <c r="C87" s="230"/>
      <c r="D87" s="230"/>
      <c r="E87" s="230"/>
    </row>
    <row r="88" spans="1:11">
      <c r="A88" s="218"/>
      <c r="B88" s="228"/>
      <c r="C88" s="140"/>
      <c r="D88" s="230"/>
      <c r="E88" s="140"/>
    </row>
    <row r="89" spans="1:11">
      <c r="A89" s="218"/>
      <c r="B89" s="228"/>
      <c r="D89" s="122"/>
      <c r="E89" s="124"/>
      <c r="F89" s="122"/>
      <c r="J89" s="217"/>
      <c r="K89" s="217"/>
    </row>
    <row r="90" spans="1:11">
      <c r="A90" s="218"/>
      <c r="B90" s="228"/>
      <c r="J90" s="217"/>
      <c r="K90" s="226"/>
    </row>
    <row r="91" spans="1:11">
      <c r="A91" s="218"/>
      <c r="B91" s="228"/>
      <c r="C91" s="237"/>
      <c r="D91" s="226"/>
      <c r="E91" s="123"/>
      <c r="F91" s="226"/>
      <c r="G91" s="217"/>
      <c r="H91" s="217"/>
      <c r="J91" s="217"/>
      <c r="K91" s="226"/>
    </row>
    <row r="92" spans="1:11">
      <c r="A92" s="218"/>
      <c r="B92" s="228"/>
      <c r="C92" s="237"/>
      <c r="D92" s="226"/>
      <c r="E92" s="123"/>
      <c r="F92" s="226"/>
      <c r="G92" s="217"/>
      <c r="H92" s="217"/>
      <c r="J92" s="217"/>
      <c r="K92" s="226"/>
    </row>
    <row r="93" spans="1:11">
      <c r="A93" s="218"/>
      <c r="B93" s="228"/>
      <c r="C93" s="237"/>
      <c r="D93" s="226"/>
      <c r="E93" s="123"/>
      <c r="F93" s="226"/>
      <c r="G93" s="217"/>
      <c r="H93" s="217"/>
      <c r="J93" s="217"/>
      <c r="K93" s="226"/>
    </row>
    <row r="94" spans="1:11">
      <c r="A94" s="218"/>
      <c r="B94" s="228"/>
      <c r="C94" s="237"/>
      <c r="D94" s="226"/>
      <c r="E94" s="123"/>
      <c r="F94" s="226"/>
      <c r="G94" s="217"/>
      <c r="H94" s="217"/>
      <c r="J94" s="217"/>
      <c r="K94" s="226"/>
    </row>
    <row r="95" spans="1:11">
      <c r="A95" s="218"/>
      <c r="B95" s="228"/>
      <c r="C95" s="237"/>
      <c r="D95" s="226"/>
      <c r="E95" s="123"/>
      <c r="F95" s="226"/>
      <c r="G95" s="217"/>
      <c r="H95" s="217"/>
      <c r="J95" s="217"/>
      <c r="K95" s="226"/>
    </row>
    <row r="96" spans="1:11">
      <c r="B96" s="228"/>
      <c r="C96" s="237"/>
      <c r="D96" s="226"/>
      <c r="E96" s="123"/>
      <c r="F96" s="226"/>
      <c r="G96" s="217"/>
      <c r="H96" s="217"/>
      <c r="J96" s="217"/>
      <c r="K96" s="226"/>
    </row>
    <row r="97" spans="3:11">
      <c r="C97" s="237"/>
      <c r="D97" s="226"/>
      <c r="E97" s="237"/>
      <c r="F97" s="226"/>
      <c r="G97" s="217"/>
      <c r="H97" s="217"/>
      <c r="J97" s="217"/>
      <c r="K97" s="226"/>
    </row>
    <row r="98" spans="3:11">
      <c r="C98" s="237"/>
      <c r="D98" s="226"/>
      <c r="E98" s="237"/>
      <c r="F98" s="226"/>
      <c r="G98" s="217"/>
      <c r="H98" s="217"/>
      <c r="J98" s="217"/>
      <c r="K98" s="226"/>
    </row>
    <row r="99" spans="3:11">
      <c r="C99" s="228"/>
      <c r="D99" s="226"/>
      <c r="E99" s="228"/>
      <c r="F99" s="226"/>
      <c r="J99" s="217"/>
      <c r="K99" s="226"/>
    </row>
    <row r="100" spans="3:11">
      <c r="C100" s="228"/>
      <c r="D100" s="226"/>
      <c r="E100" s="228"/>
      <c r="F100" s="226"/>
      <c r="J100" s="217"/>
      <c r="K100" s="226"/>
    </row>
    <row r="101" spans="3:11">
      <c r="C101" s="228"/>
      <c r="D101" s="226"/>
      <c r="E101" s="228"/>
      <c r="F101" s="226"/>
      <c r="J101" s="217"/>
      <c r="K101" s="226"/>
    </row>
    <row r="102" spans="3:11">
      <c r="C102" s="228"/>
      <c r="D102" s="226"/>
      <c r="E102" s="228"/>
      <c r="F102" s="226"/>
      <c r="J102" s="217"/>
      <c r="K102" s="226"/>
    </row>
    <row r="103" spans="3:11">
      <c r="C103" s="228"/>
      <c r="D103" s="226"/>
      <c r="E103" s="228"/>
      <c r="F103" s="226"/>
      <c r="J103" s="217"/>
      <c r="K103" s="226"/>
    </row>
    <row r="104" spans="3:11">
      <c r="C104" s="228"/>
      <c r="D104" s="226"/>
      <c r="E104" s="228"/>
      <c r="F104" s="226"/>
      <c r="J104" s="217"/>
      <c r="K104" s="226"/>
    </row>
    <row r="113" spans="2:15">
      <c r="B113" s="139"/>
      <c r="C113" s="139"/>
      <c r="D113" s="139"/>
      <c r="E113" s="139"/>
      <c r="F113" s="139"/>
      <c r="G113" s="139"/>
      <c r="H113" s="139"/>
      <c r="I113" s="238"/>
      <c r="J113" s="139"/>
      <c r="K113" s="238"/>
      <c r="L113" s="238"/>
      <c r="M113" s="238"/>
      <c r="N113" s="238"/>
      <c r="O113" s="238"/>
    </row>
    <row r="114" spans="2:15">
      <c r="B114" s="139"/>
      <c r="C114" s="139"/>
      <c r="D114" s="139"/>
      <c r="E114" s="139"/>
      <c r="F114" s="139"/>
      <c r="G114" s="139"/>
      <c r="H114" s="139"/>
      <c r="I114" s="238"/>
      <c r="J114" s="139"/>
      <c r="K114" s="238"/>
      <c r="L114" s="238"/>
      <c r="M114" s="238"/>
      <c r="N114" s="238"/>
      <c r="O114" s="238"/>
    </row>
    <row r="115" spans="2:15">
      <c r="B115" s="139"/>
      <c r="C115" s="139"/>
      <c r="D115" s="139"/>
      <c r="E115" s="139"/>
      <c r="F115" s="139"/>
      <c r="G115" s="139"/>
      <c r="H115" s="139"/>
      <c r="I115" s="238"/>
      <c r="J115" s="139"/>
      <c r="K115" s="238"/>
      <c r="L115" s="238"/>
      <c r="M115" s="238"/>
      <c r="N115" s="238"/>
      <c r="O115" s="238"/>
    </row>
    <row r="116" spans="2:15">
      <c r="B116" s="139"/>
      <c r="C116" s="139"/>
      <c r="D116" s="139"/>
      <c r="E116" s="139"/>
      <c r="F116" s="139"/>
      <c r="G116" s="139"/>
      <c r="H116" s="139"/>
      <c r="I116" s="238"/>
      <c r="J116" s="139"/>
      <c r="K116" s="238"/>
      <c r="L116" s="238"/>
      <c r="M116" s="238"/>
      <c r="N116" s="238"/>
      <c r="O116" s="238"/>
    </row>
    <row r="117" spans="2:15">
      <c r="B117" s="139"/>
      <c r="C117" s="139"/>
      <c r="D117" s="139"/>
      <c r="E117" s="139"/>
      <c r="F117" s="139"/>
      <c r="G117" s="139"/>
      <c r="H117" s="139"/>
      <c r="I117" s="238"/>
      <c r="J117" s="139"/>
      <c r="K117" s="238"/>
      <c r="L117" s="238"/>
      <c r="M117" s="238"/>
      <c r="N117" s="238"/>
      <c r="O117" s="238"/>
    </row>
    <row r="118" spans="2:15">
      <c r="B118" s="139"/>
      <c r="C118" s="139"/>
      <c r="D118" s="139"/>
      <c r="E118" s="139"/>
      <c r="F118" s="139"/>
      <c r="G118" s="139"/>
      <c r="H118" s="139"/>
      <c r="I118" s="238"/>
      <c r="J118" s="139"/>
      <c r="K118" s="238"/>
      <c r="L118" s="238"/>
      <c r="M118" s="238"/>
      <c r="N118" s="238"/>
      <c r="O118" s="238"/>
    </row>
    <row r="119" spans="2:15">
      <c r="B119" s="139"/>
      <c r="C119" s="139"/>
      <c r="D119" s="139"/>
      <c r="E119" s="139"/>
      <c r="F119" s="139"/>
      <c r="G119" s="139"/>
      <c r="H119" s="139"/>
      <c r="I119" s="238"/>
      <c r="J119" s="139"/>
      <c r="K119" s="238"/>
      <c r="L119" s="238"/>
      <c r="M119" s="238"/>
      <c r="N119" s="238"/>
      <c r="O119" s="238"/>
    </row>
    <row r="120" spans="2:15">
      <c r="B120" s="139"/>
      <c r="C120" s="139"/>
      <c r="D120" s="139"/>
      <c r="E120" s="139"/>
      <c r="F120" s="139"/>
      <c r="G120" s="139"/>
      <c r="H120" s="139"/>
      <c r="I120" s="238"/>
      <c r="J120" s="139"/>
      <c r="K120" s="238"/>
      <c r="L120" s="238"/>
      <c r="M120" s="238"/>
      <c r="N120" s="238"/>
      <c r="O120" s="238"/>
    </row>
    <row r="121" spans="2:15">
      <c r="B121" s="139"/>
      <c r="C121" s="139"/>
      <c r="D121" s="139"/>
      <c r="E121" s="139"/>
      <c r="F121" s="139"/>
      <c r="G121" s="139"/>
      <c r="H121" s="139"/>
      <c r="I121" s="238"/>
      <c r="J121" s="139"/>
      <c r="K121" s="238"/>
      <c r="L121" s="238"/>
      <c r="M121" s="238"/>
      <c r="N121" s="238"/>
      <c r="O121" s="238"/>
    </row>
    <row r="122" spans="2:15">
      <c r="B122" s="139"/>
      <c r="C122" s="139"/>
      <c r="D122" s="139"/>
      <c r="E122" s="139"/>
      <c r="F122" s="139"/>
      <c r="G122" s="139"/>
      <c r="H122" s="139"/>
      <c r="I122" s="238"/>
      <c r="J122" s="139"/>
      <c r="K122" s="238"/>
      <c r="L122" s="238"/>
      <c r="M122" s="238"/>
      <c r="N122" s="238"/>
      <c r="O122" s="238"/>
    </row>
    <row r="123" spans="2:15">
      <c r="B123" s="139"/>
      <c r="C123" s="139"/>
      <c r="D123" s="139"/>
      <c r="E123" s="139"/>
      <c r="F123" s="139"/>
      <c r="G123" s="139"/>
      <c r="H123" s="139"/>
      <c r="I123" s="238"/>
      <c r="J123" s="139"/>
      <c r="K123" s="238"/>
      <c r="L123" s="238"/>
      <c r="M123" s="238"/>
      <c r="N123" s="238"/>
      <c r="O123" s="238"/>
    </row>
    <row r="124" spans="2:15">
      <c r="B124" s="139"/>
      <c r="C124" s="139"/>
      <c r="D124" s="139"/>
      <c r="E124" s="139"/>
      <c r="F124" s="139"/>
      <c r="G124" s="139"/>
      <c r="H124" s="139"/>
      <c r="I124" s="238"/>
      <c r="J124" s="139"/>
      <c r="K124" s="238"/>
      <c r="L124" s="238"/>
      <c r="M124" s="238"/>
      <c r="N124" s="238"/>
      <c r="O124" s="238"/>
    </row>
    <row r="125" spans="2:15">
      <c r="B125" s="139"/>
      <c r="C125" s="139"/>
      <c r="D125" s="139"/>
      <c r="E125" s="139"/>
      <c r="F125" s="139"/>
      <c r="G125" s="139"/>
      <c r="H125" s="139"/>
      <c r="I125" s="238"/>
      <c r="J125" s="139"/>
      <c r="K125" s="238"/>
      <c r="L125" s="238"/>
      <c r="M125" s="238"/>
      <c r="N125" s="238"/>
      <c r="O125" s="238"/>
    </row>
    <row r="126" spans="2:15">
      <c r="B126" s="139"/>
      <c r="C126" s="139"/>
      <c r="D126" s="139"/>
      <c r="E126" s="139"/>
      <c r="F126" s="139"/>
      <c r="G126" s="139"/>
      <c r="H126" s="139"/>
      <c r="I126" s="238"/>
      <c r="J126" s="139"/>
      <c r="K126" s="238"/>
      <c r="L126" s="238"/>
      <c r="M126" s="238"/>
      <c r="N126" s="238"/>
      <c r="O126" s="238"/>
    </row>
    <row r="127" spans="2:15">
      <c r="B127" s="139"/>
      <c r="C127" s="139"/>
      <c r="D127" s="139"/>
      <c r="E127" s="139"/>
      <c r="F127" s="139"/>
      <c r="G127" s="139"/>
      <c r="H127" s="139"/>
      <c r="I127" s="238"/>
      <c r="J127" s="139"/>
      <c r="K127" s="238"/>
      <c r="L127" s="238"/>
      <c r="M127" s="238"/>
      <c r="N127" s="238"/>
      <c r="O127" s="238"/>
    </row>
    <row r="128" spans="2:15">
      <c r="B128" s="139"/>
      <c r="C128" s="139"/>
      <c r="D128" s="139"/>
      <c r="E128" s="139"/>
      <c r="F128" s="139"/>
      <c r="G128" s="139"/>
      <c r="H128" s="139"/>
      <c r="I128" s="238"/>
      <c r="J128" s="139"/>
      <c r="K128" s="238"/>
      <c r="L128" s="238"/>
      <c r="M128" s="238"/>
      <c r="N128" s="238"/>
      <c r="O128" s="238"/>
    </row>
    <row r="129" spans="2:15">
      <c r="B129" s="139"/>
      <c r="C129" s="139"/>
      <c r="D129" s="139"/>
      <c r="E129" s="139"/>
      <c r="F129" s="139"/>
      <c r="G129" s="139"/>
      <c r="H129" s="139"/>
      <c r="I129" s="238"/>
      <c r="J129" s="139"/>
      <c r="K129" s="238"/>
      <c r="L129" s="238"/>
      <c r="M129" s="238"/>
      <c r="N129" s="238"/>
      <c r="O129" s="238"/>
    </row>
  </sheetData>
  <pageMargins left="0.75" right="0.75" top="1" bottom="1" header="0.5" footer="0.5"/>
  <pageSetup scale="5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84"/>
  <sheetViews>
    <sheetView showGridLines="0" zoomScaleNormal="100" workbookViewId="0"/>
  </sheetViews>
  <sheetFormatPr defaultRowHeight="15"/>
  <cols>
    <col min="1" max="1" width="6.85546875" style="121" customWidth="1"/>
    <col min="2" max="7" width="7.5703125" style="122" customWidth="1"/>
    <col min="8" max="9" width="16" style="123" customWidth="1"/>
    <col min="10" max="10" width="19.85546875" style="123" customWidth="1"/>
    <col min="11" max="11" width="7.5703125" style="123" customWidth="1"/>
    <col min="12" max="13" width="9.140625" style="123"/>
    <col min="14" max="249" width="9.140625" style="122"/>
    <col min="250" max="250" width="27.28515625" style="122" bestFit="1" customWidth="1"/>
    <col min="251" max="251" width="6.85546875" style="122" customWidth="1"/>
    <col min="252" max="252" width="9.42578125" style="122" customWidth="1"/>
    <col min="253" max="260" width="7.5703125" style="122" customWidth="1"/>
    <col min="261" max="263" width="16" style="122" customWidth="1"/>
    <col min="264" max="264" width="7.5703125" style="122" customWidth="1"/>
    <col min="265" max="505" width="9.140625" style="122"/>
    <col min="506" max="506" width="27.28515625" style="122" bestFit="1" customWidth="1"/>
    <col min="507" max="507" width="6.85546875" style="122" customWidth="1"/>
    <col min="508" max="508" width="9.42578125" style="122" customWidth="1"/>
    <col min="509" max="516" width="7.5703125" style="122" customWidth="1"/>
    <col min="517" max="519" width="16" style="122" customWidth="1"/>
    <col min="520" max="520" width="7.5703125" style="122" customWidth="1"/>
    <col min="521" max="761" width="9.140625" style="122"/>
    <col min="762" max="762" width="27.28515625" style="122" bestFit="1" customWidth="1"/>
    <col min="763" max="763" width="6.85546875" style="122" customWidth="1"/>
    <col min="764" max="764" width="9.42578125" style="122" customWidth="1"/>
    <col min="765" max="772" width="7.5703125" style="122" customWidth="1"/>
    <col min="773" max="775" width="16" style="122" customWidth="1"/>
    <col min="776" max="776" width="7.5703125" style="122" customWidth="1"/>
    <col min="777" max="1017" width="9.140625" style="122"/>
    <col min="1018" max="1018" width="27.28515625" style="122" bestFit="1" customWidth="1"/>
    <col min="1019" max="1019" width="6.85546875" style="122" customWidth="1"/>
    <col min="1020" max="1020" width="9.42578125" style="122" customWidth="1"/>
    <col min="1021" max="1028" width="7.5703125" style="122" customWidth="1"/>
    <col min="1029" max="1031" width="16" style="122" customWidth="1"/>
    <col min="1032" max="1032" width="7.5703125" style="122" customWidth="1"/>
    <col min="1033" max="1273" width="9.140625" style="122"/>
    <col min="1274" max="1274" width="27.28515625" style="122" bestFit="1" customWidth="1"/>
    <col min="1275" max="1275" width="6.85546875" style="122" customWidth="1"/>
    <col min="1276" max="1276" width="9.42578125" style="122" customWidth="1"/>
    <col min="1277" max="1284" width="7.5703125" style="122" customWidth="1"/>
    <col min="1285" max="1287" width="16" style="122" customWidth="1"/>
    <col min="1288" max="1288" width="7.5703125" style="122" customWidth="1"/>
    <col min="1289" max="1529" width="9.140625" style="122"/>
    <col min="1530" max="1530" width="27.28515625" style="122" bestFit="1" customWidth="1"/>
    <col min="1531" max="1531" width="6.85546875" style="122" customWidth="1"/>
    <col min="1532" max="1532" width="9.42578125" style="122" customWidth="1"/>
    <col min="1533" max="1540" width="7.5703125" style="122" customWidth="1"/>
    <col min="1541" max="1543" width="16" style="122" customWidth="1"/>
    <col min="1544" max="1544" width="7.5703125" style="122" customWidth="1"/>
    <col min="1545" max="1785" width="9.140625" style="122"/>
    <col min="1786" max="1786" width="27.28515625" style="122" bestFit="1" customWidth="1"/>
    <col min="1787" max="1787" width="6.85546875" style="122" customWidth="1"/>
    <col min="1788" max="1788" width="9.42578125" style="122" customWidth="1"/>
    <col min="1789" max="1796" width="7.5703125" style="122" customWidth="1"/>
    <col min="1797" max="1799" width="16" style="122" customWidth="1"/>
    <col min="1800" max="1800" width="7.5703125" style="122" customWidth="1"/>
    <col min="1801" max="2041" width="9.140625" style="122"/>
    <col min="2042" max="2042" width="27.28515625" style="122" bestFit="1" customWidth="1"/>
    <col min="2043" max="2043" width="6.85546875" style="122" customWidth="1"/>
    <col min="2044" max="2044" width="9.42578125" style="122" customWidth="1"/>
    <col min="2045" max="2052" width="7.5703125" style="122" customWidth="1"/>
    <col min="2053" max="2055" width="16" style="122" customWidth="1"/>
    <col min="2056" max="2056" width="7.5703125" style="122" customWidth="1"/>
    <col min="2057" max="2297" width="9.140625" style="122"/>
    <col min="2298" max="2298" width="27.28515625" style="122" bestFit="1" customWidth="1"/>
    <col min="2299" max="2299" width="6.85546875" style="122" customWidth="1"/>
    <col min="2300" max="2300" width="9.42578125" style="122" customWidth="1"/>
    <col min="2301" max="2308" width="7.5703125" style="122" customWidth="1"/>
    <col min="2309" max="2311" width="16" style="122" customWidth="1"/>
    <col min="2312" max="2312" width="7.5703125" style="122" customWidth="1"/>
    <col min="2313" max="2553" width="9.140625" style="122"/>
    <col min="2554" max="2554" width="27.28515625" style="122" bestFit="1" customWidth="1"/>
    <col min="2555" max="2555" width="6.85546875" style="122" customWidth="1"/>
    <col min="2556" max="2556" width="9.42578125" style="122" customWidth="1"/>
    <col min="2557" max="2564" width="7.5703125" style="122" customWidth="1"/>
    <col min="2565" max="2567" width="16" style="122" customWidth="1"/>
    <col min="2568" max="2568" width="7.5703125" style="122" customWidth="1"/>
    <col min="2569" max="2809" width="9.140625" style="122"/>
    <col min="2810" max="2810" width="27.28515625" style="122" bestFit="1" customWidth="1"/>
    <col min="2811" max="2811" width="6.85546875" style="122" customWidth="1"/>
    <col min="2812" max="2812" width="9.42578125" style="122" customWidth="1"/>
    <col min="2813" max="2820" width="7.5703125" style="122" customWidth="1"/>
    <col min="2821" max="2823" width="16" style="122" customWidth="1"/>
    <col min="2824" max="2824" width="7.5703125" style="122" customWidth="1"/>
    <col min="2825" max="3065" width="9.140625" style="122"/>
    <col min="3066" max="3066" width="27.28515625" style="122" bestFit="1" customWidth="1"/>
    <col min="3067" max="3067" width="6.85546875" style="122" customWidth="1"/>
    <col min="3068" max="3068" width="9.42578125" style="122" customWidth="1"/>
    <col min="3069" max="3076" width="7.5703125" style="122" customWidth="1"/>
    <col min="3077" max="3079" width="16" style="122" customWidth="1"/>
    <col min="3080" max="3080" width="7.5703125" style="122" customWidth="1"/>
    <col min="3081" max="3321" width="9.140625" style="122"/>
    <col min="3322" max="3322" width="27.28515625" style="122" bestFit="1" customWidth="1"/>
    <col min="3323" max="3323" width="6.85546875" style="122" customWidth="1"/>
    <col min="3324" max="3324" width="9.42578125" style="122" customWidth="1"/>
    <col min="3325" max="3332" width="7.5703125" style="122" customWidth="1"/>
    <col min="3333" max="3335" width="16" style="122" customWidth="1"/>
    <col min="3336" max="3336" width="7.5703125" style="122" customWidth="1"/>
    <col min="3337" max="3577" width="9.140625" style="122"/>
    <col min="3578" max="3578" width="27.28515625" style="122" bestFit="1" customWidth="1"/>
    <col min="3579" max="3579" width="6.85546875" style="122" customWidth="1"/>
    <col min="3580" max="3580" width="9.42578125" style="122" customWidth="1"/>
    <col min="3581" max="3588" width="7.5703125" style="122" customWidth="1"/>
    <col min="3589" max="3591" width="16" style="122" customWidth="1"/>
    <col min="3592" max="3592" width="7.5703125" style="122" customWidth="1"/>
    <col min="3593" max="3833" width="9.140625" style="122"/>
    <col min="3834" max="3834" width="27.28515625" style="122" bestFit="1" customWidth="1"/>
    <col min="3835" max="3835" width="6.85546875" style="122" customWidth="1"/>
    <col min="3836" max="3836" width="9.42578125" style="122" customWidth="1"/>
    <col min="3837" max="3844" width="7.5703125" style="122" customWidth="1"/>
    <col min="3845" max="3847" width="16" style="122" customWidth="1"/>
    <col min="3848" max="3848" width="7.5703125" style="122" customWidth="1"/>
    <col min="3849" max="4089" width="9.140625" style="122"/>
    <col min="4090" max="4090" width="27.28515625" style="122" bestFit="1" customWidth="1"/>
    <col min="4091" max="4091" width="6.85546875" style="122" customWidth="1"/>
    <col min="4092" max="4092" width="9.42578125" style="122" customWidth="1"/>
    <col min="4093" max="4100" width="7.5703125" style="122" customWidth="1"/>
    <col min="4101" max="4103" width="16" style="122" customWidth="1"/>
    <col min="4104" max="4104" width="7.5703125" style="122" customWidth="1"/>
    <col min="4105" max="4345" width="9.140625" style="122"/>
    <col min="4346" max="4346" width="27.28515625" style="122" bestFit="1" customWidth="1"/>
    <col min="4347" max="4347" width="6.85546875" style="122" customWidth="1"/>
    <col min="4348" max="4348" width="9.42578125" style="122" customWidth="1"/>
    <col min="4349" max="4356" width="7.5703125" style="122" customWidth="1"/>
    <col min="4357" max="4359" width="16" style="122" customWidth="1"/>
    <col min="4360" max="4360" width="7.5703125" style="122" customWidth="1"/>
    <col min="4361" max="4601" width="9.140625" style="122"/>
    <col min="4602" max="4602" width="27.28515625" style="122" bestFit="1" customWidth="1"/>
    <col min="4603" max="4603" width="6.85546875" style="122" customWidth="1"/>
    <col min="4604" max="4604" width="9.42578125" style="122" customWidth="1"/>
    <col min="4605" max="4612" width="7.5703125" style="122" customWidth="1"/>
    <col min="4613" max="4615" width="16" style="122" customWidth="1"/>
    <col min="4616" max="4616" width="7.5703125" style="122" customWidth="1"/>
    <col min="4617" max="4857" width="9.140625" style="122"/>
    <col min="4858" max="4858" width="27.28515625" style="122" bestFit="1" customWidth="1"/>
    <col min="4859" max="4859" width="6.85546875" style="122" customWidth="1"/>
    <col min="4860" max="4860" width="9.42578125" style="122" customWidth="1"/>
    <col min="4861" max="4868" width="7.5703125" style="122" customWidth="1"/>
    <col min="4869" max="4871" width="16" style="122" customWidth="1"/>
    <col min="4872" max="4872" width="7.5703125" style="122" customWidth="1"/>
    <col min="4873" max="5113" width="9.140625" style="122"/>
    <col min="5114" max="5114" width="27.28515625" style="122" bestFit="1" customWidth="1"/>
    <col min="5115" max="5115" width="6.85546875" style="122" customWidth="1"/>
    <col min="5116" max="5116" width="9.42578125" style="122" customWidth="1"/>
    <col min="5117" max="5124" width="7.5703125" style="122" customWidth="1"/>
    <col min="5125" max="5127" width="16" style="122" customWidth="1"/>
    <col min="5128" max="5128" width="7.5703125" style="122" customWidth="1"/>
    <col min="5129" max="5369" width="9.140625" style="122"/>
    <col min="5370" max="5370" width="27.28515625" style="122" bestFit="1" customWidth="1"/>
    <col min="5371" max="5371" width="6.85546875" style="122" customWidth="1"/>
    <col min="5372" max="5372" width="9.42578125" style="122" customWidth="1"/>
    <col min="5373" max="5380" width="7.5703125" style="122" customWidth="1"/>
    <col min="5381" max="5383" width="16" style="122" customWidth="1"/>
    <col min="5384" max="5384" width="7.5703125" style="122" customWidth="1"/>
    <col min="5385" max="5625" width="9.140625" style="122"/>
    <col min="5626" max="5626" width="27.28515625" style="122" bestFit="1" customWidth="1"/>
    <col min="5627" max="5627" width="6.85546875" style="122" customWidth="1"/>
    <col min="5628" max="5628" width="9.42578125" style="122" customWidth="1"/>
    <col min="5629" max="5636" width="7.5703125" style="122" customWidth="1"/>
    <col min="5637" max="5639" width="16" style="122" customWidth="1"/>
    <col min="5640" max="5640" width="7.5703125" style="122" customWidth="1"/>
    <col min="5641" max="5881" width="9.140625" style="122"/>
    <col min="5882" max="5882" width="27.28515625" style="122" bestFit="1" customWidth="1"/>
    <col min="5883" max="5883" width="6.85546875" style="122" customWidth="1"/>
    <col min="5884" max="5884" width="9.42578125" style="122" customWidth="1"/>
    <col min="5885" max="5892" width="7.5703125" style="122" customWidth="1"/>
    <col min="5893" max="5895" width="16" style="122" customWidth="1"/>
    <col min="5896" max="5896" width="7.5703125" style="122" customWidth="1"/>
    <col min="5897" max="6137" width="9.140625" style="122"/>
    <col min="6138" max="6138" width="27.28515625" style="122" bestFit="1" customWidth="1"/>
    <col min="6139" max="6139" width="6.85546875" style="122" customWidth="1"/>
    <col min="6140" max="6140" width="9.42578125" style="122" customWidth="1"/>
    <col min="6141" max="6148" width="7.5703125" style="122" customWidth="1"/>
    <col min="6149" max="6151" width="16" style="122" customWidth="1"/>
    <col min="6152" max="6152" width="7.5703125" style="122" customWidth="1"/>
    <col min="6153" max="6393" width="9.140625" style="122"/>
    <col min="6394" max="6394" width="27.28515625" style="122" bestFit="1" customWidth="1"/>
    <col min="6395" max="6395" width="6.85546875" style="122" customWidth="1"/>
    <col min="6396" max="6396" width="9.42578125" style="122" customWidth="1"/>
    <col min="6397" max="6404" width="7.5703125" style="122" customWidth="1"/>
    <col min="6405" max="6407" width="16" style="122" customWidth="1"/>
    <col min="6408" max="6408" width="7.5703125" style="122" customWidth="1"/>
    <col min="6409" max="6649" width="9.140625" style="122"/>
    <col min="6650" max="6650" width="27.28515625" style="122" bestFit="1" customWidth="1"/>
    <col min="6651" max="6651" width="6.85546875" style="122" customWidth="1"/>
    <col min="6652" max="6652" width="9.42578125" style="122" customWidth="1"/>
    <col min="6653" max="6660" width="7.5703125" style="122" customWidth="1"/>
    <col min="6661" max="6663" width="16" style="122" customWidth="1"/>
    <col min="6664" max="6664" width="7.5703125" style="122" customWidth="1"/>
    <col min="6665" max="6905" width="9.140625" style="122"/>
    <col min="6906" max="6906" width="27.28515625" style="122" bestFit="1" customWidth="1"/>
    <col min="6907" max="6907" width="6.85546875" style="122" customWidth="1"/>
    <col min="6908" max="6908" width="9.42578125" style="122" customWidth="1"/>
    <col min="6909" max="6916" width="7.5703125" style="122" customWidth="1"/>
    <col min="6917" max="6919" width="16" style="122" customWidth="1"/>
    <col min="6920" max="6920" width="7.5703125" style="122" customWidth="1"/>
    <col min="6921" max="7161" width="9.140625" style="122"/>
    <col min="7162" max="7162" width="27.28515625" style="122" bestFit="1" customWidth="1"/>
    <col min="7163" max="7163" width="6.85546875" style="122" customWidth="1"/>
    <col min="7164" max="7164" width="9.42578125" style="122" customWidth="1"/>
    <col min="7165" max="7172" width="7.5703125" style="122" customWidth="1"/>
    <col min="7173" max="7175" width="16" style="122" customWidth="1"/>
    <col min="7176" max="7176" width="7.5703125" style="122" customWidth="1"/>
    <col min="7177" max="7417" width="9.140625" style="122"/>
    <col min="7418" max="7418" width="27.28515625" style="122" bestFit="1" customWidth="1"/>
    <col min="7419" max="7419" width="6.85546875" style="122" customWidth="1"/>
    <col min="7420" max="7420" width="9.42578125" style="122" customWidth="1"/>
    <col min="7421" max="7428" width="7.5703125" style="122" customWidth="1"/>
    <col min="7429" max="7431" width="16" style="122" customWidth="1"/>
    <col min="7432" max="7432" width="7.5703125" style="122" customWidth="1"/>
    <col min="7433" max="7673" width="9.140625" style="122"/>
    <col min="7674" max="7674" width="27.28515625" style="122" bestFit="1" customWidth="1"/>
    <col min="7675" max="7675" width="6.85546875" style="122" customWidth="1"/>
    <col min="7676" max="7676" width="9.42578125" style="122" customWidth="1"/>
    <col min="7677" max="7684" width="7.5703125" style="122" customWidth="1"/>
    <col min="7685" max="7687" width="16" style="122" customWidth="1"/>
    <col min="7688" max="7688" width="7.5703125" style="122" customWidth="1"/>
    <col min="7689" max="7929" width="9.140625" style="122"/>
    <col min="7930" max="7930" width="27.28515625" style="122" bestFit="1" customWidth="1"/>
    <col min="7931" max="7931" width="6.85546875" style="122" customWidth="1"/>
    <col min="7932" max="7932" width="9.42578125" style="122" customWidth="1"/>
    <col min="7933" max="7940" width="7.5703125" style="122" customWidth="1"/>
    <col min="7941" max="7943" width="16" style="122" customWidth="1"/>
    <col min="7944" max="7944" width="7.5703125" style="122" customWidth="1"/>
    <col min="7945" max="8185" width="9.140625" style="122"/>
    <col min="8186" max="8186" width="27.28515625" style="122" bestFit="1" customWidth="1"/>
    <col min="8187" max="8187" width="6.85546875" style="122" customWidth="1"/>
    <col min="8188" max="8188" width="9.42578125" style="122" customWidth="1"/>
    <col min="8189" max="8196" width="7.5703125" style="122" customWidth="1"/>
    <col min="8197" max="8199" width="16" style="122" customWidth="1"/>
    <col min="8200" max="8200" width="7.5703125" style="122" customWidth="1"/>
    <col min="8201" max="8441" width="9.140625" style="122"/>
    <col min="8442" max="8442" width="27.28515625" style="122" bestFit="1" customWidth="1"/>
    <col min="8443" max="8443" width="6.85546875" style="122" customWidth="1"/>
    <col min="8444" max="8444" width="9.42578125" style="122" customWidth="1"/>
    <col min="8445" max="8452" width="7.5703125" style="122" customWidth="1"/>
    <col min="8453" max="8455" width="16" style="122" customWidth="1"/>
    <col min="8456" max="8456" width="7.5703125" style="122" customWidth="1"/>
    <col min="8457" max="8697" width="9.140625" style="122"/>
    <col min="8698" max="8698" width="27.28515625" style="122" bestFit="1" customWidth="1"/>
    <col min="8699" max="8699" width="6.85546875" style="122" customWidth="1"/>
    <col min="8700" max="8700" width="9.42578125" style="122" customWidth="1"/>
    <col min="8701" max="8708" width="7.5703125" style="122" customWidth="1"/>
    <col min="8709" max="8711" width="16" style="122" customWidth="1"/>
    <col min="8712" max="8712" width="7.5703125" style="122" customWidth="1"/>
    <col min="8713" max="8953" width="9.140625" style="122"/>
    <col min="8954" max="8954" width="27.28515625" style="122" bestFit="1" customWidth="1"/>
    <col min="8955" max="8955" width="6.85546875" style="122" customWidth="1"/>
    <col min="8956" max="8956" width="9.42578125" style="122" customWidth="1"/>
    <col min="8957" max="8964" width="7.5703125" style="122" customWidth="1"/>
    <col min="8965" max="8967" width="16" style="122" customWidth="1"/>
    <col min="8968" max="8968" width="7.5703125" style="122" customWidth="1"/>
    <col min="8969" max="9209" width="9.140625" style="122"/>
    <col min="9210" max="9210" width="27.28515625" style="122" bestFit="1" customWidth="1"/>
    <col min="9211" max="9211" width="6.85546875" style="122" customWidth="1"/>
    <col min="9212" max="9212" width="9.42578125" style="122" customWidth="1"/>
    <col min="9213" max="9220" width="7.5703125" style="122" customWidth="1"/>
    <col min="9221" max="9223" width="16" style="122" customWidth="1"/>
    <col min="9224" max="9224" width="7.5703125" style="122" customWidth="1"/>
    <col min="9225" max="9465" width="9.140625" style="122"/>
    <col min="9466" max="9466" width="27.28515625" style="122" bestFit="1" customWidth="1"/>
    <col min="9467" max="9467" width="6.85546875" style="122" customWidth="1"/>
    <col min="9468" max="9468" width="9.42578125" style="122" customWidth="1"/>
    <col min="9469" max="9476" width="7.5703125" style="122" customWidth="1"/>
    <col min="9477" max="9479" width="16" style="122" customWidth="1"/>
    <col min="9480" max="9480" width="7.5703125" style="122" customWidth="1"/>
    <col min="9481" max="9721" width="9.140625" style="122"/>
    <col min="9722" max="9722" width="27.28515625" style="122" bestFit="1" customWidth="1"/>
    <col min="9723" max="9723" width="6.85546875" style="122" customWidth="1"/>
    <col min="9724" max="9724" width="9.42578125" style="122" customWidth="1"/>
    <col min="9725" max="9732" width="7.5703125" style="122" customWidth="1"/>
    <col min="9733" max="9735" width="16" style="122" customWidth="1"/>
    <col min="9736" max="9736" width="7.5703125" style="122" customWidth="1"/>
    <col min="9737" max="9977" width="9.140625" style="122"/>
    <col min="9978" max="9978" width="27.28515625" style="122" bestFit="1" customWidth="1"/>
    <col min="9979" max="9979" width="6.85546875" style="122" customWidth="1"/>
    <col min="9980" max="9980" width="9.42578125" style="122" customWidth="1"/>
    <col min="9981" max="9988" width="7.5703125" style="122" customWidth="1"/>
    <col min="9989" max="9991" width="16" style="122" customWidth="1"/>
    <col min="9992" max="9992" width="7.5703125" style="122" customWidth="1"/>
    <col min="9993" max="10233" width="9.140625" style="122"/>
    <col min="10234" max="10234" width="27.28515625" style="122" bestFit="1" customWidth="1"/>
    <col min="10235" max="10235" width="6.85546875" style="122" customWidth="1"/>
    <col min="10236" max="10236" width="9.42578125" style="122" customWidth="1"/>
    <col min="10237" max="10244" width="7.5703125" style="122" customWidth="1"/>
    <col min="10245" max="10247" width="16" style="122" customWidth="1"/>
    <col min="10248" max="10248" width="7.5703125" style="122" customWidth="1"/>
    <col min="10249" max="10489" width="9.140625" style="122"/>
    <col min="10490" max="10490" width="27.28515625" style="122" bestFit="1" customWidth="1"/>
    <col min="10491" max="10491" width="6.85546875" style="122" customWidth="1"/>
    <col min="10492" max="10492" width="9.42578125" style="122" customWidth="1"/>
    <col min="10493" max="10500" width="7.5703125" style="122" customWidth="1"/>
    <col min="10501" max="10503" width="16" style="122" customWidth="1"/>
    <col min="10504" max="10504" width="7.5703125" style="122" customWidth="1"/>
    <col min="10505" max="10745" width="9.140625" style="122"/>
    <col min="10746" max="10746" width="27.28515625" style="122" bestFit="1" customWidth="1"/>
    <col min="10747" max="10747" width="6.85546875" style="122" customWidth="1"/>
    <col min="10748" max="10748" width="9.42578125" style="122" customWidth="1"/>
    <col min="10749" max="10756" width="7.5703125" style="122" customWidth="1"/>
    <col min="10757" max="10759" width="16" style="122" customWidth="1"/>
    <col min="10760" max="10760" width="7.5703125" style="122" customWidth="1"/>
    <col min="10761" max="11001" width="9.140625" style="122"/>
    <col min="11002" max="11002" width="27.28515625" style="122" bestFit="1" customWidth="1"/>
    <col min="11003" max="11003" width="6.85546875" style="122" customWidth="1"/>
    <col min="11004" max="11004" width="9.42578125" style="122" customWidth="1"/>
    <col min="11005" max="11012" width="7.5703125" style="122" customWidth="1"/>
    <col min="11013" max="11015" width="16" style="122" customWidth="1"/>
    <col min="11016" max="11016" width="7.5703125" style="122" customWidth="1"/>
    <col min="11017" max="11257" width="9.140625" style="122"/>
    <col min="11258" max="11258" width="27.28515625" style="122" bestFit="1" customWidth="1"/>
    <col min="11259" max="11259" width="6.85546875" style="122" customWidth="1"/>
    <col min="11260" max="11260" width="9.42578125" style="122" customWidth="1"/>
    <col min="11261" max="11268" width="7.5703125" style="122" customWidth="1"/>
    <col min="11269" max="11271" width="16" style="122" customWidth="1"/>
    <col min="11272" max="11272" width="7.5703125" style="122" customWidth="1"/>
    <col min="11273" max="11513" width="9.140625" style="122"/>
    <col min="11514" max="11514" width="27.28515625" style="122" bestFit="1" customWidth="1"/>
    <col min="11515" max="11515" width="6.85546875" style="122" customWidth="1"/>
    <col min="11516" max="11516" width="9.42578125" style="122" customWidth="1"/>
    <col min="11517" max="11524" width="7.5703125" style="122" customWidth="1"/>
    <col min="11525" max="11527" width="16" style="122" customWidth="1"/>
    <col min="11528" max="11528" width="7.5703125" style="122" customWidth="1"/>
    <col min="11529" max="11769" width="9.140625" style="122"/>
    <col min="11770" max="11770" width="27.28515625" style="122" bestFit="1" customWidth="1"/>
    <col min="11771" max="11771" width="6.85546875" style="122" customWidth="1"/>
    <col min="11772" max="11772" width="9.42578125" style="122" customWidth="1"/>
    <col min="11773" max="11780" width="7.5703125" style="122" customWidth="1"/>
    <col min="11781" max="11783" width="16" style="122" customWidth="1"/>
    <col min="11784" max="11784" width="7.5703125" style="122" customWidth="1"/>
    <col min="11785" max="12025" width="9.140625" style="122"/>
    <col min="12026" max="12026" width="27.28515625" style="122" bestFit="1" customWidth="1"/>
    <col min="12027" max="12027" width="6.85546875" style="122" customWidth="1"/>
    <col min="12028" max="12028" width="9.42578125" style="122" customWidth="1"/>
    <col min="12029" max="12036" width="7.5703125" style="122" customWidth="1"/>
    <col min="12037" max="12039" width="16" style="122" customWidth="1"/>
    <col min="12040" max="12040" width="7.5703125" style="122" customWidth="1"/>
    <col min="12041" max="12281" width="9.140625" style="122"/>
    <col min="12282" max="12282" width="27.28515625" style="122" bestFit="1" customWidth="1"/>
    <col min="12283" max="12283" width="6.85546875" style="122" customWidth="1"/>
    <col min="12284" max="12284" width="9.42578125" style="122" customWidth="1"/>
    <col min="12285" max="12292" width="7.5703125" style="122" customWidth="1"/>
    <col min="12293" max="12295" width="16" style="122" customWidth="1"/>
    <col min="12296" max="12296" width="7.5703125" style="122" customWidth="1"/>
    <col min="12297" max="12537" width="9.140625" style="122"/>
    <col min="12538" max="12538" width="27.28515625" style="122" bestFit="1" customWidth="1"/>
    <col min="12539" max="12539" width="6.85546875" style="122" customWidth="1"/>
    <col min="12540" max="12540" width="9.42578125" style="122" customWidth="1"/>
    <col min="12541" max="12548" width="7.5703125" style="122" customWidth="1"/>
    <col min="12549" max="12551" width="16" style="122" customWidth="1"/>
    <col min="12552" max="12552" width="7.5703125" style="122" customWidth="1"/>
    <col min="12553" max="12793" width="9.140625" style="122"/>
    <col min="12794" max="12794" width="27.28515625" style="122" bestFit="1" customWidth="1"/>
    <col min="12795" max="12795" width="6.85546875" style="122" customWidth="1"/>
    <col min="12796" max="12796" width="9.42578125" style="122" customWidth="1"/>
    <col min="12797" max="12804" width="7.5703125" style="122" customWidth="1"/>
    <col min="12805" max="12807" width="16" style="122" customWidth="1"/>
    <col min="12808" max="12808" width="7.5703125" style="122" customWidth="1"/>
    <col min="12809" max="13049" width="9.140625" style="122"/>
    <col min="13050" max="13050" width="27.28515625" style="122" bestFit="1" customWidth="1"/>
    <col min="13051" max="13051" width="6.85546875" style="122" customWidth="1"/>
    <col min="13052" max="13052" width="9.42578125" style="122" customWidth="1"/>
    <col min="13053" max="13060" width="7.5703125" style="122" customWidth="1"/>
    <col min="13061" max="13063" width="16" style="122" customWidth="1"/>
    <col min="13064" max="13064" width="7.5703125" style="122" customWidth="1"/>
    <col min="13065" max="13305" width="9.140625" style="122"/>
    <col min="13306" max="13306" width="27.28515625" style="122" bestFit="1" customWidth="1"/>
    <col min="13307" max="13307" width="6.85546875" style="122" customWidth="1"/>
    <col min="13308" max="13308" width="9.42578125" style="122" customWidth="1"/>
    <col min="13309" max="13316" width="7.5703125" style="122" customWidth="1"/>
    <col min="13317" max="13319" width="16" style="122" customWidth="1"/>
    <col min="13320" max="13320" width="7.5703125" style="122" customWidth="1"/>
    <col min="13321" max="13561" width="9.140625" style="122"/>
    <col min="13562" max="13562" width="27.28515625" style="122" bestFit="1" customWidth="1"/>
    <col min="13563" max="13563" width="6.85546875" style="122" customWidth="1"/>
    <col min="13564" max="13564" width="9.42578125" style="122" customWidth="1"/>
    <col min="13565" max="13572" width="7.5703125" style="122" customWidth="1"/>
    <col min="13573" max="13575" width="16" style="122" customWidth="1"/>
    <col min="13576" max="13576" width="7.5703125" style="122" customWidth="1"/>
    <col min="13577" max="13817" width="9.140625" style="122"/>
    <col min="13818" max="13818" width="27.28515625" style="122" bestFit="1" customWidth="1"/>
    <col min="13819" max="13819" width="6.85546875" style="122" customWidth="1"/>
    <col min="13820" max="13820" width="9.42578125" style="122" customWidth="1"/>
    <col min="13821" max="13828" width="7.5703125" style="122" customWidth="1"/>
    <col min="13829" max="13831" width="16" style="122" customWidth="1"/>
    <col min="13832" max="13832" width="7.5703125" style="122" customWidth="1"/>
    <col min="13833" max="14073" width="9.140625" style="122"/>
    <col min="14074" max="14074" width="27.28515625" style="122" bestFit="1" customWidth="1"/>
    <col min="14075" max="14075" width="6.85546875" style="122" customWidth="1"/>
    <col min="14076" max="14076" width="9.42578125" style="122" customWidth="1"/>
    <col min="14077" max="14084" width="7.5703125" style="122" customWidth="1"/>
    <col min="14085" max="14087" width="16" style="122" customWidth="1"/>
    <col min="14088" max="14088" width="7.5703125" style="122" customWidth="1"/>
    <col min="14089" max="14329" width="9.140625" style="122"/>
    <col min="14330" max="14330" width="27.28515625" style="122" bestFit="1" customWidth="1"/>
    <col min="14331" max="14331" width="6.85546875" style="122" customWidth="1"/>
    <col min="14332" max="14332" width="9.42578125" style="122" customWidth="1"/>
    <col min="14333" max="14340" width="7.5703125" style="122" customWidth="1"/>
    <col min="14341" max="14343" width="16" style="122" customWidth="1"/>
    <col min="14344" max="14344" width="7.5703125" style="122" customWidth="1"/>
    <col min="14345" max="14585" width="9.140625" style="122"/>
    <col min="14586" max="14586" width="27.28515625" style="122" bestFit="1" customWidth="1"/>
    <col min="14587" max="14587" width="6.85546875" style="122" customWidth="1"/>
    <col min="14588" max="14588" width="9.42578125" style="122" customWidth="1"/>
    <col min="14589" max="14596" width="7.5703125" style="122" customWidth="1"/>
    <col min="14597" max="14599" width="16" style="122" customWidth="1"/>
    <col min="14600" max="14600" width="7.5703125" style="122" customWidth="1"/>
    <col min="14601" max="14841" width="9.140625" style="122"/>
    <col min="14842" max="14842" width="27.28515625" style="122" bestFit="1" customWidth="1"/>
    <col min="14843" max="14843" width="6.85546875" style="122" customWidth="1"/>
    <col min="14844" max="14844" width="9.42578125" style="122" customWidth="1"/>
    <col min="14845" max="14852" width="7.5703125" style="122" customWidth="1"/>
    <col min="14853" max="14855" width="16" style="122" customWidth="1"/>
    <col min="14856" max="14856" width="7.5703125" style="122" customWidth="1"/>
    <col min="14857" max="15097" width="9.140625" style="122"/>
    <col min="15098" max="15098" width="27.28515625" style="122" bestFit="1" customWidth="1"/>
    <col min="15099" max="15099" width="6.85546875" style="122" customWidth="1"/>
    <col min="15100" max="15100" width="9.42578125" style="122" customWidth="1"/>
    <col min="15101" max="15108" width="7.5703125" style="122" customWidth="1"/>
    <col min="15109" max="15111" width="16" style="122" customWidth="1"/>
    <col min="15112" max="15112" width="7.5703125" style="122" customWidth="1"/>
    <col min="15113" max="15353" width="9.140625" style="122"/>
    <col min="15354" max="15354" width="27.28515625" style="122" bestFit="1" customWidth="1"/>
    <col min="15355" max="15355" width="6.85546875" style="122" customWidth="1"/>
    <col min="15356" max="15356" width="9.42578125" style="122" customWidth="1"/>
    <col min="15357" max="15364" width="7.5703125" style="122" customWidth="1"/>
    <col min="15365" max="15367" width="16" style="122" customWidth="1"/>
    <col min="15368" max="15368" width="7.5703125" style="122" customWidth="1"/>
    <col min="15369" max="15609" width="9.140625" style="122"/>
    <col min="15610" max="15610" width="27.28515625" style="122" bestFit="1" customWidth="1"/>
    <col min="15611" max="15611" width="6.85546875" style="122" customWidth="1"/>
    <col min="15612" max="15612" width="9.42578125" style="122" customWidth="1"/>
    <col min="15613" max="15620" width="7.5703125" style="122" customWidth="1"/>
    <col min="15621" max="15623" width="16" style="122" customWidth="1"/>
    <col min="15624" max="15624" width="7.5703125" style="122" customWidth="1"/>
    <col min="15625" max="15865" width="9.140625" style="122"/>
    <col min="15866" max="15866" width="27.28515625" style="122" bestFit="1" customWidth="1"/>
    <col min="15867" max="15867" width="6.85546875" style="122" customWidth="1"/>
    <col min="15868" max="15868" width="9.42578125" style="122" customWidth="1"/>
    <col min="15869" max="15876" width="7.5703125" style="122" customWidth="1"/>
    <col min="15877" max="15879" width="16" style="122" customWidth="1"/>
    <col min="15880" max="15880" width="7.5703125" style="122" customWidth="1"/>
    <col min="15881" max="16121" width="9.140625" style="122"/>
    <col min="16122" max="16122" width="27.28515625" style="122" bestFit="1" customWidth="1"/>
    <col min="16123" max="16123" width="6.85546875" style="122" customWidth="1"/>
    <col min="16124" max="16124" width="9.42578125" style="122" customWidth="1"/>
    <col min="16125" max="16132" width="7.5703125" style="122" customWidth="1"/>
    <col min="16133" max="16135" width="16" style="122" customWidth="1"/>
    <col min="16136" max="16136" width="7.5703125" style="122" customWidth="1"/>
    <col min="16137" max="16384" width="9.140625" style="122"/>
  </cols>
  <sheetData>
    <row r="1" spans="1:13">
      <c r="A1" s="121" t="s">
        <v>581</v>
      </c>
    </row>
    <row r="2" spans="1:13">
      <c r="A2" s="121" t="s">
        <v>582</v>
      </c>
    </row>
    <row r="4" spans="1:13">
      <c r="A4" s="239"/>
    </row>
    <row r="5" spans="1:13">
      <c r="A5" s="124"/>
      <c r="B5" s="312" t="s">
        <v>583</v>
      </c>
      <c r="C5" s="312"/>
      <c r="D5" s="312"/>
      <c r="E5" s="312" t="s">
        <v>584</v>
      </c>
      <c r="F5" s="312"/>
      <c r="G5" s="312"/>
      <c r="H5" s="313" t="s">
        <v>585</v>
      </c>
      <c r="I5" s="313"/>
      <c r="J5" s="313"/>
      <c r="K5" s="313" t="s">
        <v>586</v>
      </c>
      <c r="L5" s="313"/>
      <c r="M5" s="313"/>
    </row>
    <row r="6" spans="1:13">
      <c r="A6" s="124"/>
      <c r="B6" s="231" t="s">
        <v>290</v>
      </c>
      <c r="C6" s="231" t="s">
        <v>291</v>
      </c>
      <c r="D6" s="231" t="s">
        <v>319</v>
      </c>
      <c r="E6" s="231" t="s">
        <v>290</v>
      </c>
      <c r="F6" s="231" t="s">
        <v>291</v>
      </c>
      <c r="G6" s="231" t="s">
        <v>319</v>
      </c>
      <c r="H6" s="226" t="s">
        <v>587</v>
      </c>
      <c r="I6" s="226" t="s">
        <v>588</v>
      </c>
      <c r="J6" s="226" t="s">
        <v>589</v>
      </c>
      <c r="K6" s="226" t="s">
        <v>290</v>
      </c>
      <c r="L6" s="226" t="s">
        <v>291</v>
      </c>
      <c r="M6" s="226" t="s">
        <v>319</v>
      </c>
    </row>
    <row r="7" spans="1:13">
      <c r="A7" s="121" t="s">
        <v>578</v>
      </c>
      <c r="B7" s="127">
        <v>501.3698</v>
      </c>
      <c r="C7" s="127">
        <v>513.05340000000001</v>
      </c>
      <c r="D7" s="127">
        <v>185.78270000000001</v>
      </c>
      <c r="E7" s="127">
        <v>320.32690000000002</v>
      </c>
      <c r="F7" s="127">
        <v>555.30550000000005</v>
      </c>
      <c r="G7" s="127">
        <v>242.61770000000001</v>
      </c>
      <c r="H7" s="127">
        <v>59.076830000000001</v>
      </c>
      <c r="I7" s="127">
        <v>157.77119999999999</v>
      </c>
      <c r="J7" s="240"/>
      <c r="K7" s="127">
        <v>77.312610000000006</v>
      </c>
      <c r="L7" s="127">
        <v>40.794559999999997</v>
      </c>
      <c r="M7" s="127">
        <v>35.409610000000001</v>
      </c>
    </row>
    <row r="8" spans="1:13" ht="15.75" customHeight="1">
      <c r="A8" s="121">
        <v>1994</v>
      </c>
      <c r="B8" s="127">
        <v>526.65200000000004</v>
      </c>
      <c r="C8" s="127">
        <v>509.88400000000001</v>
      </c>
      <c r="D8" s="127">
        <v>198.38990000000001</v>
      </c>
      <c r="E8" s="127">
        <v>330.2928</v>
      </c>
      <c r="F8" s="127">
        <v>569.73220000000003</v>
      </c>
      <c r="G8" s="127">
        <v>234.21950000000001</v>
      </c>
      <c r="H8" s="127">
        <v>66.320949999999996</v>
      </c>
      <c r="I8" s="127">
        <v>151.26060000000001</v>
      </c>
      <c r="J8" s="240"/>
      <c r="K8" s="127">
        <v>77.399619999999999</v>
      </c>
      <c r="L8" s="127">
        <v>44.71163</v>
      </c>
      <c r="M8" s="127">
        <v>29.108049999999999</v>
      </c>
    </row>
    <row r="9" spans="1:13">
      <c r="A9" s="121">
        <v>1995</v>
      </c>
      <c r="B9" s="127">
        <v>529.36400000000003</v>
      </c>
      <c r="C9" s="127">
        <v>522.81640000000004</v>
      </c>
      <c r="D9" s="127">
        <v>207.31010000000001</v>
      </c>
      <c r="E9" s="127">
        <v>350.07170000000002</v>
      </c>
      <c r="F9" s="127">
        <v>644.44749999999999</v>
      </c>
      <c r="G9" s="127">
        <v>249.5153</v>
      </c>
      <c r="H9" s="127">
        <v>72.534989999999993</v>
      </c>
      <c r="I9" s="127">
        <v>168.5309</v>
      </c>
      <c r="J9" s="240"/>
      <c r="K9" s="127">
        <v>83.714160000000007</v>
      </c>
      <c r="L9" s="127">
        <v>47.321950000000001</v>
      </c>
      <c r="M9" s="127">
        <v>33.157940000000004</v>
      </c>
    </row>
    <row r="10" spans="1:13">
      <c r="A10" s="121">
        <v>1996</v>
      </c>
      <c r="B10" s="127">
        <v>547.84280000000001</v>
      </c>
      <c r="C10" s="127">
        <v>543.37699999999995</v>
      </c>
      <c r="D10" s="127">
        <v>183.69280000000001</v>
      </c>
      <c r="E10" s="127">
        <v>373.6814</v>
      </c>
      <c r="F10" s="127">
        <v>663.46220000000005</v>
      </c>
      <c r="G10" s="127">
        <v>244.36080000000001</v>
      </c>
      <c r="H10" s="127">
        <v>79.702389999999994</v>
      </c>
      <c r="I10" s="127">
        <v>168.71100000000001</v>
      </c>
      <c r="J10" s="240"/>
      <c r="K10" s="127">
        <v>93.361540000000005</v>
      </c>
      <c r="L10" s="127">
        <v>64.884979999999999</v>
      </c>
      <c r="M10" s="127">
        <v>39.122459999999997</v>
      </c>
    </row>
    <row r="11" spans="1:13">
      <c r="A11" s="121">
        <v>1997</v>
      </c>
      <c r="B11" s="127">
        <v>548.07119999999998</v>
      </c>
      <c r="C11" s="127">
        <v>519.19939999999997</v>
      </c>
      <c r="D11" s="127">
        <v>177.62880000000001</v>
      </c>
      <c r="E11" s="127">
        <v>387.77190000000002</v>
      </c>
      <c r="F11" s="127">
        <v>640.01850000000002</v>
      </c>
      <c r="G11" s="127">
        <v>254.6276</v>
      </c>
      <c r="H11" s="127">
        <v>87.45523</v>
      </c>
      <c r="I11" s="127">
        <v>155.31639999999999</v>
      </c>
      <c r="J11" s="240"/>
      <c r="K11" s="127">
        <v>96.652569999999997</v>
      </c>
      <c r="L11" s="127">
        <v>58.181100000000001</v>
      </c>
      <c r="M11" s="127">
        <v>46.127119999999998</v>
      </c>
    </row>
    <row r="12" spans="1:13">
      <c r="A12" s="121">
        <v>1998</v>
      </c>
      <c r="B12" s="127">
        <v>549.81709999999998</v>
      </c>
      <c r="C12" s="127">
        <v>510.29039999999998</v>
      </c>
      <c r="D12" s="127">
        <v>170.20359999999999</v>
      </c>
      <c r="E12" s="127">
        <v>394.53109999999998</v>
      </c>
      <c r="F12" s="127">
        <v>658.71410000000003</v>
      </c>
      <c r="G12" s="127">
        <v>248.29820000000001</v>
      </c>
      <c r="H12" s="127">
        <v>94.369950000000003</v>
      </c>
      <c r="I12" s="127">
        <v>157.14670000000001</v>
      </c>
      <c r="J12" s="240"/>
      <c r="K12" s="127">
        <v>92.343580000000003</v>
      </c>
      <c r="L12" s="127">
        <v>54.732080000000003</v>
      </c>
      <c r="M12" s="127">
        <v>40.084249999999997</v>
      </c>
    </row>
    <row r="13" spans="1:13">
      <c r="A13" s="121">
        <v>1999</v>
      </c>
      <c r="B13" s="127">
        <v>561.8682</v>
      </c>
      <c r="C13" s="127">
        <v>512.63930000000005</v>
      </c>
      <c r="D13" s="127">
        <v>179.7259</v>
      </c>
      <c r="E13" s="127">
        <v>412.77319999999997</v>
      </c>
      <c r="F13" s="127">
        <v>626.34079999999994</v>
      </c>
      <c r="G13" s="127">
        <v>262.24189999999999</v>
      </c>
      <c r="H13" s="127">
        <v>103.0515</v>
      </c>
      <c r="I13" s="127">
        <v>136.57849999999999</v>
      </c>
      <c r="J13" s="240"/>
      <c r="K13" s="127">
        <v>85.870829999999998</v>
      </c>
      <c r="L13" s="127">
        <v>52.809820000000002</v>
      </c>
      <c r="M13" s="127">
        <v>38.913980000000002</v>
      </c>
    </row>
    <row r="14" spans="1:13">
      <c r="A14" s="121">
        <v>2000</v>
      </c>
      <c r="B14" s="127">
        <v>560.22490000000005</v>
      </c>
      <c r="C14" s="127">
        <v>522.91539999999998</v>
      </c>
      <c r="D14" s="127">
        <v>166.83269999999999</v>
      </c>
      <c r="E14" s="127">
        <v>401.20830000000001</v>
      </c>
      <c r="F14" s="127">
        <v>596.61990000000003</v>
      </c>
      <c r="G14" s="127">
        <v>250.452</v>
      </c>
      <c r="H14" s="127">
        <v>108.17149999999999</v>
      </c>
      <c r="I14" s="127">
        <v>131.5059</v>
      </c>
      <c r="J14" s="241">
        <v>197.50970000000001</v>
      </c>
      <c r="K14" s="127">
        <v>80.104339999999993</v>
      </c>
      <c r="L14" s="127">
        <v>47.665979999999998</v>
      </c>
      <c r="M14" s="127">
        <v>35.056399999999996</v>
      </c>
    </row>
    <row r="15" spans="1:13">
      <c r="A15" s="121">
        <v>2001</v>
      </c>
      <c r="B15" s="127">
        <v>575.93979999999999</v>
      </c>
      <c r="C15" s="127">
        <v>529.49559999999997</v>
      </c>
      <c r="D15" s="127">
        <v>166.9359</v>
      </c>
      <c r="E15" s="127">
        <v>416.56659999999999</v>
      </c>
      <c r="F15" s="127">
        <v>588.31330000000003</v>
      </c>
      <c r="G15" s="127">
        <v>261.1293</v>
      </c>
      <c r="H15" s="127">
        <v>120.8956</v>
      </c>
      <c r="I15" s="127">
        <v>124.8266</v>
      </c>
      <c r="J15" s="127">
        <v>196.1268</v>
      </c>
      <c r="K15" s="127">
        <v>79.532200000000003</v>
      </c>
      <c r="L15" s="127">
        <v>45.379989999999999</v>
      </c>
      <c r="M15" s="127">
        <v>35.839709999999997</v>
      </c>
    </row>
    <row r="16" spans="1:13">
      <c r="A16" s="121">
        <v>2002</v>
      </c>
      <c r="B16" s="127">
        <v>580.44629999999995</v>
      </c>
      <c r="C16" s="127">
        <v>515.42070000000001</v>
      </c>
      <c r="D16" s="127">
        <v>173.76329999999999</v>
      </c>
      <c r="E16" s="127">
        <v>433.18880000000001</v>
      </c>
      <c r="F16" s="127">
        <v>598.86680000000001</v>
      </c>
      <c r="G16" s="127">
        <v>255.89510000000001</v>
      </c>
      <c r="H16" s="127">
        <v>127.90940000000001</v>
      </c>
      <c r="I16" s="127">
        <v>124.10039999999999</v>
      </c>
      <c r="J16" s="127">
        <v>177.5916</v>
      </c>
      <c r="K16" s="127">
        <v>82.468090000000004</v>
      </c>
      <c r="L16" s="127">
        <v>49.640569999999997</v>
      </c>
      <c r="M16" s="127">
        <v>33.744520000000001</v>
      </c>
    </row>
    <row r="17" spans="1:16">
      <c r="A17" s="121">
        <v>2003</v>
      </c>
      <c r="B17" s="127">
        <v>589.79470000000003</v>
      </c>
      <c r="C17" s="127">
        <v>493.56119999999999</v>
      </c>
      <c r="D17" s="127">
        <v>163.32089999999999</v>
      </c>
      <c r="E17" s="127">
        <v>444.27760000000001</v>
      </c>
      <c r="F17" s="127">
        <v>608.98230000000001</v>
      </c>
      <c r="G17" s="127">
        <v>244.14320000000001</v>
      </c>
      <c r="H17" s="127">
        <v>127.1065</v>
      </c>
      <c r="I17" s="127">
        <v>122.26439999999999</v>
      </c>
      <c r="J17" s="127">
        <v>178.1952</v>
      </c>
      <c r="K17" s="127">
        <v>84.087779999999995</v>
      </c>
      <c r="L17" s="127">
        <v>50.94885</v>
      </c>
      <c r="M17" s="127">
        <v>32.727449999999997</v>
      </c>
    </row>
    <row r="18" spans="1:16">
      <c r="A18" s="124">
        <v>2004</v>
      </c>
      <c r="B18" s="127">
        <v>601.28909999999996</v>
      </c>
      <c r="C18" s="127">
        <v>503.46620000000001</v>
      </c>
      <c r="D18" s="127">
        <v>150.98929999999999</v>
      </c>
      <c r="E18" s="127">
        <v>452.51710000000003</v>
      </c>
      <c r="F18" s="127">
        <v>605.55129999999997</v>
      </c>
      <c r="G18" s="127">
        <v>244.31809999999999</v>
      </c>
      <c r="H18" s="127">
        <v>132.29759999999999</v>
      </c>
      <c r="I18" s="127">
        <v>118.34650000000001</v>
      </c>
      <c r="J18" s="127">
        <v>178.173</v>
      </c>
      <c r="K18" s="127">
        <v>92.532290000000003</v>
      </c>
      <c r="L18" s="127">
        <v>56.31991</v>
      </c>
      <c r="M18" s="127">
        <v>37.732480000000002</v>
      </c>
    </row>
    <row r="19" spans="1:16">
      <c r="A19" s="121">
        <v>2005</v>
      </c>
      <c r="B19" s="127">
        <v>588.24419999999998</v>
      </c>
      <c r="C19" s="127">
        <v>502.09539999999998</v>
      </c>
      <c r="D19" s="127">
        <v>147.97640000000001</v>
      </c>
      <c r="E19" s="127">
        <v>478.76510000000002</v>
      </c>
      <c r="F19" s="127">
        <v>604.06449999999995</v>
      </c>
      <c r="G19" s="127">
        <v>267.12029999999999</v>
      </c>
      <c r="H19" s="127">
        <v>135.2688</v>
      </c>
      <c r="I19" s="127">
        <v>109.8621</v>
      </c>
      <c r="J19" s="127">
        <v>173.46940000000001</v>
      </c>
      <c r="K19" s="127">
        <v>103.3865</v>
      </c>
      <c r="L19" s="127">
        <v>70.266229999999993</v>
      </c>
      <c r="M19" s="127">
        <v>45.155880000000003</v>
      </c>
    </row>
    <row r="20" spans="1:16">
      <c r="A20" s="121">
        <v>2006</v>
      </c>
      <c r="B20" s="127">
        <v>561.62660000000005</v>
      </c>
      <c r="C20" s="127">
        <v>476.91919999999999</v>
      </c>
      <c r="D20" s="127">
        <v>136.14230000000001</v>
      </c>
      <c r="E20" s="127">
        <v>460.97840000000002</v>
      </c>
      <c r="F20" s="127">
        <v>589.40940000000001</v>
      </c>
      <c r="G20" s="127">
        <v>244.21639999999999</v>
      </c>
      <c r="H20" s="127">
        <v>129.12989999999999</v>
      </c>
      <c r="I20" s="127">
        <v>105.93640000000001</v>
      </c>
      <c r="J20" s="127">
        <v>177.17930000000001</v>
      </c>
      <c r="K20" s="127">
        <v>104.54470000000001</v>
      </c>
      <c r="L20" s="127">
        <v>64.581040000000002</v>
      </c>
      <c r="M20" s="127">
        <v>40.425089999999997</v>
      </c>
    </row>
    <row r="21" spans="1:16">
      <c r="A21" s="121">
        <v>2007</v>
      </c>
      <c r="B21" s="127">
        <v>553.75139999999999</v>
      </c>
      <c r="C21" s="127">
        <v>445.81119999999999</v>
      </c>
      <c r="D21" s="127">
        <v>131.46899999999999</v>
      </c>
      <c r="E21" s="127">
        <v>455.38459999999998</v>
      </c>
      <c r="F21" s="127">
        <v>601.06269999999995</v>
      </c>
      <c r="G21" s="127">
        <v>226.4409</v>
      </c>
      <c r="H21" s="127">
        <v>122.4049</v>
      </c>
      <c r="I21" s="127">
        <v>109.22239999999999</v>
      </c>
      <c r="J21" s="127">
        <v>173.7774</v>
      </c>
      <c r="K21" s="127">
        <v>106.4798</v>
      </c>
      <c r="L21" s="127">
        <v>71.350840000000005</v>
      </c>
      <c r="M21" s="127">
        <v>46.218240000000002</v>
      </c>
    </row>
    <row r="22" spans="1:16">
      <c r="A22" s="121">
        <v>2008</v>
      </c>
      <c r="B22" s="127">
        <v>547.98950000000002</v>
      </c>
      <c r="C22" s="127">
        <v>453.64640000000003</v>
      </c>
      <c r="D22" s="127">
        <v>127.2728</v>
      </c>
      <c r="E22" s="127">
        <v>475.14139999999998</v>
      </c>
      <c r="F22" s="127">
        <v>608.65250000000003</v>
      </c>
      <c r="G22" s="127">
        <v>220.3493</v>
      </c>
      <c r="H22" s="127">
        <v>119.3265</v>
      </c>
      <c r="I22" s="127">
        <v>110.1199</v>
      </c>
      <c r="J22" s="127">
        <v>179.97659999999999</v>
      </c>
      <c r="K22" s="127">
        <v>113.92529999999999</v>
      </c>
      <c r="L22" s="127">
        <v>81.24579</v>
      </c>
      <c r="M22" s="127">
        <v>45.511760000000002</v>
      </c>
    </row>
    <row r="23" spans="1:16">
      <c r="A23" s="121">
        <v>2009</v>
      </c>
      <c r="B23" s="127">
        <v>536.42340000000002</v>
      </c>
      <c r="C23" s="127">
        <v>437.03539999999998</v>
      </c>
      <c r="D23" s="127">
        <v>124.4554</v>
      </c>
      <c r="E23" s="127">
        <v>466.29140000000001</v>
      </c>
      <c r="F23" s="127">
        <v>582.8306</v>
      </c>
      <c r="G23" s="127">
        <v>239.37700000000001</v>
      </c>
      <c r="H23" s="127">
        <v>111.18300000000001</v>
      </c>
      <c r="I23" s="127">
        <v>103.8446</v>
      </c>
      <c r="J23" s="127">
        <v>180.52099999999999</v>
      </c>
      <c r="K23" s="127">
        <v>111.0181</v>
      </c>
      <c r="L23" s="127">
        <v>73.2971</v>
      </c>
      <c r="M23" s="127">
        <v>46.22354</v>
      </c>
    </row>
    <row r="24" spans="1:16">
      <c r="A24" s="121">
        <v>2010</v>
      </c>
      <c r="B24" s="127">
        <v>519.93880000000001</v>
      </c>
      <c r="C24" s="127">
        <v>408.34249999999997</v>
      </c>
      <c r="D24" s="127">
        <v>119.7513</v>
      </c>
      <c r="E24" s="127">
        <v>458.38659999999999</v>
      </c>
      <c r="F24" s="127">
        <v>558.36450000000002</v>
      </c>
      <c r="G24" s="127">
        <v>219.08330000000001</v>
      </c>
      <c r="H24" s="127">
        <v>103.2039</v>
      </c>
      <c r="I24" s="127">
        <v>85.208650000000006</v>
      </c>
      <c r="J24" s="127">
        <v>152.16480000000001</v>
      </c>
      <c r="K24" s="127">
        <v>116.4837</v>
      </c>
      <c r="L24" s="127">
        <v>77.703329999999994</v>
      </c>
      <c r="M24" s="127">
        <v>51.313859999999998</v>
      </c>
      <c r="P24" s="242"/>
    </row>
    <row r="25" spans="1:16">
      <c r="H25" s="122"/>
      <c r="I25" s="122"/>
      <c r="J25" s="122"/>
      <c r="K25" s="122"/>
      <c r="L25" s="122"/>
      <c r="M25" s="122"/>
    </row>
    <row r="26" spans="1:16">
      <c r="A26" s="124"/>
      <c r="B26" s="227"/>
      <c r="C26" s="227"/>
      <c r="D26" s="227"/>
      <c r="E26" s="227"/>
      <c r="F26" s="227"/>
      <c r="G26" s="227"/>
      <c r="H26" s="125"/>
      <c r="I26" s="243"/>
      <c r="J26" s="244"/>
      <c r="K26" s="244"/>
    </row>
    <row r="27" spans="1:16">
      <c r="A27" s="124"/>
      <c r="B27" s="231"/>
      <c r="C27" s="231"/>
      <c r="D27" s="231"/>
      <c r="E27" s="227"/>
      <c r="F27" s="227"/>
      <c r="G27" s="227"/>
      <c r="H27" s="231"/>
      <c r="I27" s="243"/>
      <c r="J27" s="244"/>
      <c r="K27" s="244"/>
    </row>
    <row r="28" spans="1:16">
      <c r="A28" s="124"/>
      <c r="B28" s="231"/>
      <c r="C28" s="231"/>
      <c r="D28" s="231"/>
      <c r="E28" s="231"/>
      <c r="F28" s="231"/>
      <c r="G28" s="231"/>
      <c r="H28" s="243"/>
      <c r="I28" s="243"/>
      <c r="J28" s="244"/>
      <c r="K28" s="244"/>
      <c r="L28" s="231"/>
      <c r="M28" s="231"/>
    </row>
    <row r="29" spans="1:16">
      <c r="A29" s="124"/>
      <c r="B29" s="231"/>
      <c r="C29" s="231"/>
      <c r="D29" s="231"/>
      <c r="E29" s="231"/>
      <c r="F29" s="231"/>
      <c r="G29" s="231"/>
      <c r="H29" s="243"/>
      <c r="I29" s="243"/>
      <c r="J29" s="244"/>
      <c r="K29" s="244"/>
      <c r="L29" s="231"/>
      <c r="M29" s="231"/>
    </row>
    <row r="30" spans="1:16">
      <c r="J30" s="245"/>
    </row>
    <row r="31" spans="1:16">
      <c r="A31" s="246"/>
    </row>
    <row r="32" spans="1:16">
      <c r="A32" s="124"/>
      <c r="B32" s="312"/>
      <c r="C32" s="312"/>
      <c r="D32" s="312"/>
      <c r="E32" s="312"/>
      <c r="F32" s="312"/>
      <c r="G32" s="312"/>
      <c r="H32" s="314"/>
      <c r="I32" s="314"/>
      <c r="J32" s="314"/>
    </row>
    <row r="33" spans="1:10">
      <c r="A33" s="124"/>
      <c r="B33" s="231"/>
      <c r="C33" s="231"/>
      <c r="D33" s="231"/>
      <c r="E33" s="231"/>
      <c r="F33" s="231"/>
      <c r="G33" s="231"/>
      <c r="H33" s="226"/>
      <c r="I33" s="226"/>
      <c r="J33" s="226"/>
    </row>
    <row r="34" spans="1:10">
      <c r="A34" s="124"/>
      <c r="J34" s="247"/>
    </row>
    <row r="35" spans="1:10">
      <c r="A35" s="124"/>
      <c r="J35" s="247"/>
    </row>
    <row r="36" spans="1:10">
      <c r="A36" s="124"/>
      <c r="J36" s="247"/>
    </row>
    <row r="37" spans="1:10">
      <c r="A37" s="124"/>
      <c r="J37" s="247"/>
    </row>
    <row r="38" spans="1:10">
      <c r="A38" s="124"/>
      <c r="J38" s="247"/>
    </row>
    <row r="39" spans="1:10">
      <c r="A39" s="124"/>
      <c r="J39" s="247"/>
    </row>
    <row r="40" spans="1:10">
      <c r="A40" s="124"/>
      <c r="J40" s="247"/>
    </row>
    <row r="41" spans="1:10">
      <c r="A41" s="124"/>
      <c r="J41" s="247"/>
    </row>
    <row r="42" spans="1:10">
      <c r="A42" s="124"/>
      <c r="J42" s="247"/>
    </row>
    <row r="43" spans="1:10">
      <c r="A43" s="124"/>
      <c r="J43" s="247"/>
    </row>
    <row r="44" spans="1:10">
      <c r="A44" s="124"/>
    </row>
    <row r="45" spans="1:10">
      <c r="A45" s="124"/>
    </row>
    <row r="46" spans="1:10">
      <c r="A46" s="124"/>
    </row>
    <row r="47" spans="1:10">
      <c r="A47" s="124"/>
      <c r="J47" s="244"/>
    </row>
    <row r="48" spans="1:10">
      <c r="A48" s="124"/>
      <c r="J48" s="244"/>
    </row>
    <row r="49" spans="1:14">
      <c r="A49" s="124"/>
      <c r="B49" s="248"/>
      <c r="C49" s="248"/>
      <c r="D49" s="248"/>
      <c r="E49" s="248"/>
      <c r="F49" s="248"/>
      <c r="G49" s="248"/>
      <c r="H49" s="249"/>
      <c r="I49" s="249"/>
      <c r="J49" s="244"/>
    </row>
    <row r="50" spans="1:14">
      <c r="A50" s="124"/>
      <c r="B50" s="227"/>
      <c r="C50" s="227"/>
      <c r="D50" s="227"/>
      <c r="E50" s="227"/>
      <c r="F50" s="227"/>
      <c r="G50" s="227"/>
      <c r="H50" s="243"/>
      <c r="I50" s="243"/>
      <c r="J50" s="244"/>
    </row>
    <row r="51" spans="1:14">
      <c r="A51" s="239"/>
      <c r="B51" s="136"/>
      <c r="C51" s="136"/>
      <c r="D51" s="250"/>
      <c r="E51" s="250"/>
      <c r="F51" s="250"/>
      <c r="J51" s="244"/>
    </row>
    <row r="52" spans="1:14">
      <c r="B52" s="235"/>
      <c r="C52" s="235"/>
      <c r="D52" s="235"/>
      <c r="E52" s="235"/>
      <c r="F52" s="235"/>
      <c r="G52" s="235"/>
      <c r="H52" s="245"/>
      <c r="I52" s="245"/>
      <c r="J52" s="244"/>
    </row>
    <row r="53" spans="1:14">
      <c r="B53" s="235"/>
      <c r="C53" s="235"/>
      <c r="D53" s="235"/>
      <c r="E53" s="235"/>
      <c r="F53" s="235"/>
      <c r="G53" s="235"/>
      <c r="H53" s="245"/>
      <c r="I53" s="245"/>
      <c r="J53" s="244"/>
    </row>
    <row r="54" spans="1:14">
      <c r="B54" s="235"/>
      <c r="C54" s="235"/>
      <c r="D54" s="235"/>
      <c r="E54" s="235"/>
      <c r="F54" s="235"/>
      <c r="G54" s="235"/>
      <c r="H54" s="245"/>
      <c r="I54" s="245"/>
      <c r="J54" s="244"/>
    </row>
    <row r="55" spans="1:14">
      <c r="B55" s="235"/>
      <c r="C55" s="235"/>
      <c r="D55" s="235"/>
      <c r="E55" s="235"/>
      <c r="F55" s="235"/>
      <c r="G55" s="235"/>
      <c r="H55" s="245"/>
      <c r="I55" s="245"/>
      <c r="J55" s="247"/>
    </row>
    <row r="56" spans="1:14">
      <c r="B56" s="235"/>
      <c r="C56" s="235"/>
      <c r="D56" s="235"/>
      <c r="E56" s="235"/>
      <c r="F56" s="235"/>
      <c r="G56" s="235"/>
      <c r="H56" s="245"/>
      <c r="I56" s="245"/>
      <c r="J56" s="247"/>
    </row>
    <row r="57" spans="1:14">
      <c r="B57" s="235"/>
      <c r="C57" s="235"/>
      <c r="D57" s="235"/>
      <c r="E57" s="235"/>
      <c r="F57" s="235"/>
      <c r="G57" s="235"/>
      <c r="H57" s="245"/>
      <c r="I57" s="245"/>
      <c r="J57" s="247"/>
    </row>
    <row r="58" spans="1:14">
      <c r="B58" s="235"/>
      <c r="C58" s="235"/>
      <c r="D58" s="235"/>
      <c r="E58" s="235"/>
      <c r="F58" s="235"/>
      <c r="G58" s="235"/>
      <c r="H58" s="245"/>
      <c r="I58" s="245"/>
      <c r="J58" s="247"/>
    </row>
    <row r="59" spans="1:14">
      <c r="B59" s="235"/>
      <c r="C59" s="235"/>
      <c r="D59" s="235"/>
      <c r="E59" s="235"/>
      <c r="F59" s="235"/>
      <c r="G59" s="235"/>
      <c r="H59" s="245"/>
      <c r="I59" s="245"/>
    </row>
    <row r="60" spans="1:14">
      <c r="B60" s="235"/>
      <c r="C60" s="235"/>
      <c r="D60" s="235"/>
      <c r="E60" s="235"/>
      <c r="F60" s="235"/>
      <c r="G60" s="235"/>
      <c r="H60" s="245"/>
      <c r="I60" s="245"/>
    </row>
    <row r="61" spans="1:14">
      <c r="B61" s="235"/>
      <c r="C61" s="235"/>
      <c r="D61" s="235"/>
      <c r="E61" s="235"/>
      <c r="F61" s="235"/>
      <c r="G61" s="235"/>
      <c r="H61" s="245"/>
      <c r="I61" s="245"/>
    </row>
    <row r="62" spans="1:14">
      <c r="B62" s="124"/>
      <c r="C62" s="312"/>
      <c r="D62" s="312"/>
      <c r="E62" s="312"/>
      <c r="F62" s="312"/>
      <c r="G62" s="312"/>
      <c r="H62" s="312"/>
      <c r="I62" s="313"/>
      <c r="J62" s="313"/>
      <c r="K62" s="313"/>
      <c r="L62" s="313"/>
      <c r="M62" s="313"/>
      <c r="N62" s="313"/>
    </row>
    <row r="63" spans="1:14">
      <c r="A63" s="124"/>
      <c r="B63" s="124"/>
      <c r="C63" s="231"/>
      <c r="D63" s="231"/>
      <c r="E63" s="231"/>
      <c r="F63" s="231"/>
      <c r="G63" s="231"/>
      <c r="H63" s="231"/>
      <c r="I63" s="226"/>
      <c r="J63" s="226"/>
      <c r="K63" s="226"/>
      <c r="L63" s="226"/>
      <c r="M63" s="226"/>
      <c r="N63" s="226"/>
    </row>
    <row r="64" spans="1:14">
      <c r="B64" s="121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</row>
    <row r="65" spans="2:14">
      <c r="B65" s="121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</row>
    <row r="66" spans="2:14">
      <c r="B66" s="121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</row>
    <row r="67" spans="2:14">
      <c r="B67" s="121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</row>
    <row r="68" spans="2:14">
      <c r="B68" s="121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</row>
    <row r="69" spans="2:14">
      <c r="B69" s="121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</row>
    <row r="70" spans="2:14">
      <c r="B70" s="121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</row>
    <row r="71" spans="2:14">
      <c r="B71" s="121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</row>
    <row r="72" spans="2:14">
      <c r="B72" s="121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</row>
    <row r="73" spans="2:14">
      <c r="B73" s="121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</row>
    <row r="74" spans="2:14">
      <c r="B74" s="121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</row>
    <row r="75" spans="2:14">
      <c r="B75" s="124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</row>
    <row r="76" spans="2:14">
      <c r="B76" s="121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</row>
    <row r="77" spans="2:14">
      <c r="B77" s="121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</row>
    <row r="78" spans="2:14">
      <c r="B78" s="121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</row>
    <row r="79" spans="2:14">
      <c r="B79" s="121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</row>
    <row r="80" spans="2:14">
      <c r="B80" s="121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</row>
    <row r="81" spans="2:14">
      <c r="B81" s="121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</row>
    <row r="82" spans="2:14">
      <c r="E82" s="127"/>
      <c r="F82" s="127"/>
    </row>
    <row r="83" spans="2:14">
      <c r="E83" s="127"/>
      <c r="F83" s="127"/>
    </row>
    <row r="84" spans="2:14">
      <c r="E84" s="127"/>
      <c r="F84" s="127"/>
    </row>
  </sheetData>
  <mergeCells count="11">
    <mergeCell ref="C62:E62"/>
    <mergeCell ref="F62:H62"/>
    <mergeCell ref="I62:K62"/>
    <mergeCell ref="L62:N62"/>
    <mergeCell ref="B5:D5"/>
    <mergeCell ref="E5:G5"/>
    <mergeCell ref="H5:J5"/>
    <mergeCell ref="K5:M5"/>
    <mergeCell ref="B32:D32"/>
    <mergeCell ref="E32:G32"/>
    <mergeCell ref="H32:J32"/>
  </mergeCells>
  <pageMargins left="0.75" right="0.75" top="1" bottom="1" header="0.5" footer="0.5"/>
  <pageSetup scale="6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84"/>
  <sheetViews>
    <sheetView showGridLines="0" zoomScaleNormal="100" workbookViewId="0">
      <selection activeCell="L37" sqref="L37"/>
    </sheetView>
  </sheetViews>
  <sheetFormatPr defaultRowHeight="15"/>
  <cols>
    <col min="1" max="1" width="12.7109375" style="121" customWidth="1"/>
    <col min="2" max="2" width="9.5703125" style="138" customWidth="1"/>
    <col min="3" max="4" width="9.5703125" style="125" customWidth="1"/>
    <col min="5" max="5" width="9.5703125" style="251" customWidth="1"/>
    <col min="6" max="230" width="9.140625" style="122"/>
    <col min="231" max="231" width="27.28515625" style="122" bestFit="1" customWidth="1"/>
    <col min="232" max="232" width="6.85546875" style="122" customWidth="1"/>
    <col min="233" max="233" width="9.42578125" style="122" customWidth="1"/>
    <col min="234" max="241" width="7.5703125" style="122" customWidth="1"/>
    <col min="242" max="244" width="16" style="122" customWidth="1"/>
    <col min="245" max="245" width="7.5703125" style="122" customWidth="1"/>
    <col min="246" max="486" width="9.140625" style="122"/>
    <col min="487" max="487" width="27.28515625" style="122" bestFit="1" customWidth="1"/>
    <col min="488" max="488" width="6.85546875" style="122" customWidth="1"/>
    <col min="489" max="489" width="9.42578125" style="122" customWidth="1"/>
    <col min="490" max="497" width="7.5703125" style="122" customWidth="1"/>
    <col min="498" max="500" width="16" style="122" customWidth="1"/>
    <col min="501" max="501" width="7.5703125" style="122" customWidth="1"/>
    <col min="502" max="742" width="9.140625" style="122"/>
    <col min="743" max="743" width="27.28515625" style="122" bestFit="1" customWidth="1"/>
    <col min="744" max="744" width="6.85546875" style="122" customWidth="1"/>
    <col min="745" max="745" width="9.42578125" style="122" customWidth="1"/>
    <col min="746" max="753" width="7.5703125" style="122" customWidth="1"/>
    <col min="754" max="756" width="16" style="122" customWidth="1"/>
    <col min="757" max="757" width="7.5703125" style="122" customWidth="1"/>
    <col min="758" max="998" width="9.140625" style="122"/>
    <col min="999" max="999" width="27.28515625" style="122" bestFit="1" customWidth="1"/>
    <col min="1000" max="1000" width="6.85546875" style="122" customWidth="1"/>
    <col min="1001" max="1001" width="9.42578125" style="122" customWidth="1"/>
    <col min="1002" max="1009" width="7.5703125" style="122" customWidth="1"/>
    <col min="1010" max="1012" width="16" style="122" customWidth="1"/>
    <col min="1013" max="1013" width="7.5703125" style="122" customWidth="1"/>
    <col min="1014" max="1254" width="9.140625" style="122"/>
    <col min="1255" max="1255" width="27.28515625" style="122" bestFit="1" customWidth="1"/>
    <col min="1256" max="1256" width="6.85546875" style="122" customWidth="1"/>
    <col min="1257" max="1257" width="9.42578125" style="122" customWidth="1"/>
    <col min="1258" max="1265" width="7.5703125" style="122" customWidth="1"/>
    <col min="1266" max="1268" width="16" style="122" customWidth="1"/>
    <col min="1269" max="1269" width="7.5703125" style="122" customWidth="1"/>
    <col min="1270" max="1510" width="9.140625" style="122"/>
    <col min="1511" max="1511" width="27.28515625" style="122" bestFit="1" customWidth="1"/>
    <col min="1512" max="1512" width="6.85546875" style="122" customWidth="1"/>
    <col min="1513" max="1513" width="9.42578125" style="122" customWidth="1"/>
    <col min="1514" max="1521" width="7.5703125" style="122" customWidth="1"/>
    <col min="1522" max="1524" width="16" style="122" customWidth="1"/>
    <col min="1525" max="1525" width="7.5703125" style="122" customWidth="1"/>
    <col min="1526" max="1766" width="9.140625" style="122"/>
    <col min="1767" max="1767" width="27.28515625" style="122" bestFit="1" customWidth="1"/>
    <col min="1768" max="1768" width="6.85546875" style="122" customWidth="1"/>
    <col min="1769" max="1769" width="9.42578125" style="122" customWidth="1"/>
    <col min="1770" max="1777" width="7.5703125" style="122" customWidth="1"/>
    <col min="1778" max="1780" width="16" style="122" customWidth="1"/>
    <col min="1781" max="1781" width="7.5703125" style="122" customWidth="1"/>
    <col min="1782" max="2022" width="9.140625" style="122"/>
    <col min="2023" max="2023" width="27.28515625" style="122" bestFit="1" customWidth="1"/>
    <col min="2024" max="2024" width="6.85546875" style="122" customWidth="1"/>
    <col min="2025" max="2025" width="9.42578125" style="122" customWidth="1"/>
    <col min="2026" max="2033" width="7.5703125" style="122" customWidth="1"/>
    <col min="2034" max="2036" width="16" style="122" customWidth="1"/>
    <col min="2037" max="2037" width="7.5703125" style="122" customWidth="1"/>
    <col min="2038" max="2278" width="9.140625" style="122"/>
    <col min="2279" max="2279" width="27.28515625" style="122" bestFit="1" customWidth="1"/>
    <col min="2280" max="2280" width="6.85546875" style="122" customWidth="1"/>
    <col min="2281" max="2281" width="9.42578125" style="122" customWidth="1"/>
    <col min="2282" max="2289" width="7.5703125" style="122" customWidth="1"/>
    <col min="2290" max="2292" width="16" style="122" customWidth="1"/>
    <col min="2293" max="2293" width="7.5703125" style="122" customWidth="1"/>
    <col min="2294" max="2534" width="9.140625" style="122"/>
    <col min="2535" max="2535" width="27.28515625" style="122" bestFit="1" customWidth="1"/>
    <col min="2536" max="2536" width="6.85546875" style="122" customWidth="1"/>
    <col min="2537" max="2537" width="9.42578125" style="122" customWidth="1"/>
    <col min="2538" max="2545" width="7.5703125" style="122" customWidth="1"/>
    <col min="2546" max="2548" width="16" style="122" customWidth="1"/>
    <col min="2549" max="2549" width="7.5703125" style="122" customWidth="1"/>
    <col min="2550" max="2790" width="9.140625" style="122"/>
    <col min="2791" max="2791" width="27.28515625" style="122" bestFit="1" customWidth="1"/>
    <col min="2792" max="2792" width="6.85546875" style="122" customWidth="1"/>
    <col min="2793" max="2793" width="9.42578125" style="122" customWidth="1"/>
    <col min="2794" max="2801" width="7.5703125" style="122" customWidth="1"/>
    <col min="2802" max="2804" width="16" style="122" customWidth="1"/>
    <col min="2805" max="2805" width="7.5703125" style="122" customWidth="1"/>
    <col min="2806" max="3046" width="9.140625" style="122"/>
    <col min="3047" max="3047" width="27.28515625" style="122" bestFit="1" customWidth="1"/>
    <col min="3048" max="3048" width="6.85546875" style="122" customWidth="1"/>
    <col min="3049" max="3049" width="9.42578125" style="122" customWidth="1"/>
    <col min="3050" max="3057" width="7.5703125" style="122" customWidth="1"/>
    <col min="3058" max="3060" width="16" style="122" customWidth="1"/>
    <col min="3061" max="3061" width="7.5703125" style="122" customWidth="1"/>
    <col min="3062" max="3302" width="9.140625" style="122"/>
    <col min="3303" max="3303" width="27.28515625" style="122" bestFit="1" customWidth="1"/>
    <col min="3304" max="3304" width="6.85546875" style="122" customWidth="1"/>
    <col min="3305" max="3305" width="9.42578125" style="122" customWidth="1"/>
    <col min="3306" max="3313" width="7.5703125" style="122" customWidth="1"/>
    <col min="3314" max="3316" width="16" style="122" customWidth="1"/>
    <col min="3317" max="3317" width="7.5703125" style="122" customWidth="1"/>
    <col min="3318" max="3558" width="9.140625" style="122"/>
    <col min="3559" max="3559" width="27.28515625" style="122" bestFit="1" customWidth="1"/>
    <col min="3560" max="3560" width="6.85546875" style="122" customWidth="1"/>
    <col min="3561" max="3561" width="9.42578125" style="122" customWidth="1"/>
    <col min="3562" max="3569" width="7.5703125" style="122" customWidth="1"/>
    <col min="3570" max="3572" width="16" style="122" customWidth="1"/>
    <col min="3573" max="3573" width="7.5703125" style="122" customWidth="1"/>
    <col min="3574" max="3814" width="9.140625" style="122"/>
    <col min="3815" max="3815" width="27.28515625" style="122" bestFit="1" customWidth="1"/>
    <col min="3816" max="3816" width="6.85546875" style="122" customWidth="1"/>
    <col min="3817" max="3817" width="9.42578125" style="122" customWidth="1"/>
    <col min="3818" max="3825" width="7.5703125" style="122" customWidth="1"/>
    <col min="3826" max="3828" width="16" style="122" customWidth="1"/>
    <col min="3829" max="3829" width="7.5703125" style="122" customWidth="1"/>
    <col min="3830" max="4070" width="9.140625" style="122"/>
    <col min="4071" max="4071" width="27.28515625" style="122" bestFit="1" customWidth="1"/>
    <col min="4072" max="4072" width="6.85546875" style="122" customWidth="1"/>
    <col min="4073" max="4073" width="9.42578125" style="122" customWidth="1"/>
    <col min="4074" max="4081" width="7.5703125" style="122" customWidth="1"/>
    <col min="4082" max="4084" width="16" style="122" customWidth="1"/>
    <col min="4085" max="4085" width="7.5703125" style="122" customWidth="1"/>
    <col min="4086" max="4326" width="9.140625" style="122"/>
    <col min="4327" max="4327" width="27.28515625" style="122" bestFit="1" customWidth="1"/>
    <col min="4328" max="4328" width="6.85546875" style="122" customWidth="1"/>
    <col min="4329" max="4329" width="9.42578125" style="122" customWidth="1"/>
    <col min="4330" max="4337" width="7.5703125" style="122" customWidth="1"/>
    <col min="4338" max="4340" width="16" style="122" customWidth="1"/>
    <col min="4341" max="4341" width="7.5703125" style="122" customWidth="1"/>
    <col min="4342" max="4582" width="9.140625" style="122"/>
    <col min="4583" max="4583" width="27.28515625" style="122" bestFit="1" customWidth="1"/>
    <col min="4584" max="4584" width="6.85546875" style="122" customWidth="1"/>
    <col min="4585" max="4585" width="9.42578125" style="122" customWidth="1"/>
    <col min="4586" max="4593" width="7.5703125" style="122" customWidth="1"/>
    <col min="4594" max="4596" width="16" style="122" customWidth="1"/>
    <col min="4597" max="4597" width="7.5703125" style="122" customWidth="1"/>
    <col min="4598" max="4838" width="9.140625" style="122"/>
    <col min="4839" max="4839" width="27.28515625" style="122" bestFit="1" customWidth="1"/>
    <col min="4840" max="4840" width="6.85546875" style="122" customWidth="1"/>
    <col min="4841" max="4841" width="9.42578125" style="122" customWidth="1"/>
    <col min="4842" max="4849" width="7.5703125" style="122" customWidth="1"/>
    <col min="4850" max="4852" width="16" style="122" customWidth="1"/>
    <col min="4853" max="4853" width="7.5703125" style="122" customWidth="1"/>
    <col min="4854" max="5094" width="9.140625" style="122"/>
    <col min="5095" max="5095" width="27.28515625" style="122" bestFit="1" customWidth="1"/>
    <col min="5096" max="5096" width="6.85546875" style="122" customWidth="1"/>
    <col min="5097" max="5097" width="9.42578125" style="122" customWidth="1"/>
    <col min="5098" max="5105" width="7.5703125" style="122" customWidth="1"/>
    <col min="5106" max="5108" width="16" style="122" customWidth="1"/>
    <col min="5109" max="5109" width="7.5703125" style="122" customWidth="1"/>
    <col min="5110" max="5350" width="9.140625" style="122"/>
    <col min="5351" max="5351" width="27.28515625" style="122" bestFit="1" customWidth="1"/>
    <col min="5352" max="5352" width="6.85546875" style="122" customWidth="1"/>
    <col min="5353" max="5353" width="9.42578125" style="122" customWidth="1"/>
    <col min="5354" max="5361" width="7.5703125" style="122" customWidth="1"/>
    <col min="5362" max="5364" width="16" style="122" customWidth="1"/>
    <col min="5365" max="5365" width="7.5703125" style="122" customWidth="1"/>
    <col min="5366" max="5606" width="9.140625" style="122"/>
    <col min="5607" max="5607" width="27.28515625" style="122" bestFit="1" customWidth="1"/>
    <col min="5608" max="5608" width="6.85546875" style="122" customWidth="1"/>
    <col min="5609" max="5609" width="9.42578125" style="122" customWidth="1"/>
    <col min="5610" max="5617" width="7.5703125" style="122" customWidth="1"/>
    <col min="5618" max="5620" width="16" style="122" customWidth="1"/>
    <col min="5621" max="5621" width="7.5703125" style="122" customWidth="1"/>
    <col min="5622" max="5862" width="9.140625" style="122"/>
    <col min="5863" max="5863" width="27.28515625" style="122" bestFit="1" customWidth="1"/>
    <col min="5864" max="5864" width="6.85546875" style="122" customWidth="1"/>
    <col min="5865" max="5865" width="9.42578125" style="122" customWidth="1"/>
    <col min="5866" max="5873" width="7.5703125" style="122" customWidth="1"/>
    <col min="5874" max="5876" width="16" style="122" customWidth="1"/>
    <col min="5877" max="5877" width="7.5703125" style="122" customWidth="1"/>
    <col min="5878" max="6118" width="9.140625" style="122"/>
    <col min="6119" max="6119" width="27.28515625" style="122" bestFit="1" customWidth="1"/>
    <col min="6120" max="6120" width="6.85546875" style="122" customWidth="1"/>
    <col min="6121" max="6121" width="9.42578125" style="122" customWidth="1"/>
    <col min="6122" max="6129" width="7.5703125" style="122" customWidth="1"/>
    <col min="6130" max="6132" width="16" style="122" customWidth="1"/>
    <col min="6133" max="6133" width="7.5703125" style="122" customWidth="1"/>
    <col min="6134" max="6374" width="9.140625" style="122"/>
    <col min="6375" max="6375" width="27.28515625" style="122" bestFit="1" customWidth="1"/>
    <col min="6376" max="6376" width="6.85546875" style="122" customWidth="1"/>
    <col min="6377" max="6377" width="9.42578125" style="122" customWidth="1"/>
    <col min="6378" max="6385" width="7.5703125" style="122" customWidth="1"/>
    <col min="6386" max="6388" width="16" style="122" customWidth="1"/>
    <col min="6389" max="6389" width="7.5703125" style="122" customWidth="1"/>
    <col min="6390" max="6630" width="9.140625" style="122"/>
    <col min="6631" max="6631" width="27.28515625" style="122" bestFit="1" customWidth="1"/>
    <col min="6632" max="6632" width="6.85546875" style="122" customWidth="1"/>
    <col min="6633" max="6633" width="9.42578125" style="122" customWidth="1"/>
    <col min="6634" max="6641" width="7.5703125" style="122" customWidth="1"/>
    <col min="6642" max="6644" width="16" style="122" customWidth="1"/>
    <col min="6645" max="6645" width="7.5703125" style="122" customWidth="1"/>
    <col min="6646" max="6886" width="9.140625" style="122"/>
    <col min="6887" max="6887" width="27.28515625" style="122" bestFit="1" customWidth="1"/>
    <col min="6888" max="6888" width="6.85546875" style="122" customWidth="1"/>
    <col min="6889" max="6889" width="9.42578125" style="122" customWidth="1"/>
    <col min="6890" max="6897" width="7.5703125" style="122" customWidth="1"/>
    <col min="6898" max="6900" width="16" style="122" customWidth="1"/>
    <col min="6901" max="6901" width="7.5703125" style="122" customWidth="1"/>
    <col min="6902" max="7142" width="9.140625" style="122"/>
    <col min="7143" max="7143" width="27.28515625" style="122" bestFit="1" customWidth="1"/>
    <col min="7144" max="7144" width="6.85546875" style="122" customWidth="1"/>
    <col min="7145" max="7145" width="9.42578125" style="122" customWidth="1"/>
    <col min="7146" max="7153" width="7.5703125" style="122" customWidth="1"/>
    <col min="7154" max="7156" width="16" style="122" customWidth="1"/>
    <col min="7157" max="7157" width="7.5703125" style="122" customWidth="1"/>
    <col min="7158" max="7398" width="9.140625" style="122"/>
    <col min="7399" max="7399" width="27.28515625" style="122" bestFit="1" customWidth="1"/>
    <col min="7400" max="7400" width="6.85546875" style="122" customWidth="1"/>
    <col min="7401" max="7401" width="9.42578125" style="122" customWidth="1"/>
    <col min="7402" max="7409" width="7.5703125" style="122" customWidth="1"/>
    <col min="7410" max="7412" width="16" style="122" customWidth="1"/>
    <col min="7413" max="7413" width="7.5703125" style="122" customWidth="1"/>
    <col min="7414" max="7654" width="9.140625" style="122"/>
    <col min="7655" max="7655" width="27.28515625" style="122" bestFit="1" customWidth="1"/>
    <col min="7656" max="7656" width="6.85546875" style="122" customWidth="1"/>
    <col min="7657" max="7657" width="9.42578125" style="122" customWidth="1"/>
    <col min="7658" max="7665" width="7.5703125" style="122" customWidth="1"/>
    <col min="7666" max="7668" width="16" style="122" customWidth="1"/>
    <col min="7669" max="7669" width="7.5703125" style="122" customWidth="1"/>
    <col min="7670" max="7910" width="9.140625" style="122"/>
    <col min="7911" max="7911" width="27.28515625" style="122" bestFit="1" customWidth="1"/>
    <col min="7912" max="7912" width="6.85546875" style="122" customWidth="1"/>
    <col min="7913" max="7913" width="9.42578125" style="122" customWidth="1"/>
    <col min="7914" max="7921" width="7.5703125" style="122" customWidth="1"/>
    <col min="7922" max="7924" width="16" style="122" customWidth="1"/>
    <col min="7925" max="7925" width="7.5703125" style="122" customWidth="1"/>
    <col min="7926" max="8166" width="9.140625" style="122"/>
    <col min="8167" max="8167" width="27.28515625" style="122" bestFit="1" customWidth="1"/>
    <col min="8168" max="8168" width="6.85546875" style="122" customWidth="1"/>
    <col min="8169" max="8169" width="9.42578125" style="122" customWidth="1"/>
    <col min="8170" max="8177" width="7.5703125" style="122" customWidth="1"/>
    <col min="8178" max="8180" width="16" style="122" customWidth="1"/>
    <col min="8181" max="8181" width="7.5703125" style="122" customWidth="1"/>
    <col min="8182" max="8422" width="9.140625" style="122"/>
    <col min="8423" max="8423" width="27.28515625" style="122" bestFit="1" customWidth="1"/>
    <col min="8424" max="8424" width="6.85546875" style="122" customWidth="1"/>
    <col min="8425" max="8425" width="9.42578125" style="122" customWidth="1"/>
    <col min="8426" max="8433" width="7.5703125" style="122" customWidth="1"/>
    <col min="8434" max="8436" width="16" style="122" customWidth="1"/>
    <col min="8437" max="8437" width="7.5703125" style="122" customWidth="1"/>
    <col min="8438" max="8678" width="9.140625" style="122"/>
    <col min="8679" max="8679" width="27.28515625" style="122" bestFit="1" customWidth="1"/>
    <col min="8680" max="8680" width="6.85546875" style="122" customWidth="1"/>
    <col min="8681" max="8681" width="9.42578125" style="122" customWidth="1"/>
    <col min="8682" max="8689" width="7.5703125" style="122" customWidth="1"/>
    <col min="8690" max="8692" width="16" style="122" customWidth="1"/>
    <col min="8693" max="8693" width="7.5703125" style="122" customWidth="1"/>
    <col min="8694" max="8934" width="9.140625" style="122"/>
    <col min="8935" max="8935" width="27.28515625" style="122" bestFit="1" customWidth="1"/>
    <col min="8936" max="8936" width="6.85546875" style="122" customWidth="1"/>
    <col min="8937" max="8937" width="9.42578125" style="122" customWidth="1"/>
    <col min="8938" max="8945" width="7.5703125" style="122" customWidth="1"/>
    <col min="8946" max="8948" width="16" style="122" customWidth="1"/>
    <col min="8949" max="8949" width="7.5703125" style="122" customWidth="1"/>
    <col min="8950" max="9190" width="9.140625" style="122"/>
    <col min="9191" max="9191" width="27.28515625" style="122" bestFit="1" customWidth="1"/>
    <col min="9192" max="9192" width="6.85546875" style="122" customWidth="1"/>
    <col min="9193" max="9193" width="9.42578125" style="122" customWidth="1"/>
    <col min="9194" max="9201" width="7.5703125" style="122" customWidth="1"/>
    <col min="9202" max="9204" width="16" style="122" customWidth="1"/>
    <col min="9205" max="9205" width="7.5703125" style="122" customWidth="1"/>
    <col min="9206" max="9446" width="9.140625" style="122"/>
    <col min="9447" max="9447" width="27.28515625" style="122" bestFit="1" customWidth="1"/>
    <col min="9448" max="9448" width="6.85546875" style="122" customWidth="1"/>
    <col min="9449" max="9449" width="9.42578125" style="122" customWidth="1"/>
    <col min="9450" max="9457" width="7.5703125" style="122" customWidth="1"/>
    <col min="9458" max="9460" width="16" style="122" customWidth="1"/>
    <col min="9461" max="9461" width="7.5703125" style="122" customWidth="1"/>
    <col min="9462" max="9702" width="9.140625" style="122"/>
    <col min="9703" max="9703" width="27.28515625" style="122" bestFit="1" customWidth="1"/>
    <col min="9704" max="9704" width="6.85546875" style="122" customWidth="1"/>
    <col min="9705" max="9705" width="9.42578125" style="122" customWidth="1"/>
    <col min="9706" max="9713" width="7.5703125" style="122" customWidth="1"/>
    <col min="9714" max="9716" width="16" style="122" customWidth="1"/>
    <col min="9717" max="9717" width="7.5703125" style="122" customWidth="1"/>
    <col min="9718" max="9958" width="9.140625" style="122"/>
    <col min="9959" max="9959" width="27.28515625" style="122" bestFit="1" customWidth="1"/>
    <col min="9960" max="9960" width="6.85546875" style="122" customWidth="1"/>
    <col min="9961" max="9961" width="9.42578125" style="122" customWidth="1"/>
    <col min="9962" max="9969" width="7.5703125" style="122" customWidth="1"/>
    <col min="9970" max="9972" width="16" style="122" customWidth="1"/>
    <col min="9973" max="9973" width="7.5703125" style="122" customWidth="1"/>
    <col min="9974" max="10214" width="9.140625" style="122"/>
    <col min="10215" max="10215" width="27.28515625" style="122" bestFit="1" customWidth="1"/>
    <col min="10216" max="10216" width="6.85546875" style="122" customWidth="1"/>
    <col min="10217" max="10217" width="9.42578125" style="122" customWidth="1"/>
    <col min="10218" max="10225" width="7.5703125" style="122" customWidth="1"/>
    <col min="10226" max="10228" width="16" style="122" customWidth="1"/>
    <col min="10229" max="10229" width="7.5703125" style="122" customWidth="1"/>
    <col min="10230" max="10470" width="9.140625" style="122"/>
    <col min="10471" max="10471" width="27.28515625" style="122" bestFit="1" customWidth="1"/>
    <col min="10472" max="10472" width="6.85546875" style="122" customWidth="1"/>
    <col min="10473" max="10473" width="9.42578125" style="122" customWidth="1"/>
    <col min="10474" max="10481" width="7.5703125" style="122" customWidth="1"/>
    <col min="10482" max="10484" width="16" style="122" customWidth="1"/>
    <col min="10485" max="10485" width="7.5703125" style="122" customWidth="1"/>
    <col min="10486" max="10726" width="9.140625" style="122"/>
    <col min="10727" max="10727" width="27.28515625" style="122" bestFit="1" customWidth="1"/>
    <col min="10728" max="10728" width="6.85546875" style="122" customWidth="1"/>
    <col min="10729" max="10729" width="9.42578125" style="122" customWidth="1"/>
    <col min="10730" max="10737" width="7.5703125" style="122" customWidth="1"/>
    <col min="10738" max="10740" width="16" style="122" customWidth="1"/>
    <col min="10741" max="10741" width="7.5703125" style="122" customWidth="1"/>
    <col min="10742" max="10982" width="9.140625" style="122"/>
    <col min="10983" max="10983" width="27.28515625" style="122" bestFit="1" customWidth="1"/>
    <col min="10984" max="10984" width="6.85546875" style="122" customWidth="1"/>
    <col min="10985" max="10985" width="9.42578125" style="122" customWidth="1"/>
    <col min="10986" max="10993" width="7.5703125" style="122" customWidth="1"/>
    <col min="10994" max="10996" width="16" style="122" customWidth="1"/>
    <col min="10997" max="10997" width="7.5703125" style="122" customWidth="1"/>
    <col min="10998" max="11238" width="9.140625" style="122"/>
    <col min="11239" max="11239" width="27.28515625" style="122" bestFit="1" customWidth="1"/>
    <col min="11240" max="11240" width="6.85546875" style="122" customWidth="1"/>
    <col min="11241" max="11241" width="9.42578125" style="122" customWidth="1"/>
    <col min="11242" max="11249" width="7.5703125" style="122" customWidth="1"/>
    <col min="11250" max="11252" width="16" style="122" customWidth="1"/>
    <col min="11253" max="11253" width="7.5703125" style="122" customWidth="1"/>
    <col min="11254" max="11494" width="9.140625" style="122"/>
    <col min="11495" max="11495" width="27.28515625" style="122" bestFit="1" customWidth="1"/>
    <col min="11496" max="11496" width="6.85546875" style="122" customWidth="1"/>
    <col min="11497" max="11497" width="9.42578125" style="122" customWidth="1"/>
    <col min="11498" max="11505" width="7.5703125" style="122" customWidth="1"/>
    <col min="11506" max="11508" width="16" style="122" customWidth="1"/>
    <col min="11509" max="11509" width="7.5703125" style="122" customWidth="1"/>
    <col min="11510" max="11750" width="9.140625" style="122"/>
    <col min="11751" max="11751" width="27.28515625" style="122" bestFit="1" customWidth="1"/>
    <col min="11752" max="11752" width="6.85546875" style="122" customWidth="1"/>
    <col min="11753" max="11753" width="9.42578125" style="122" customWidth="1"/>
    <col min="11754" max="11761" width="7.5703125" style="122" customWidth="1"/>
    <col min="11762" max="11764" width="16" style="122" customWidth="1"/>
    <col min="11765" max="11765" width="7.5703125" style="122" customWidth="1"/>
    <col min="11766" max="12006" width="9.140625" style="122"/>
    <col min="12007" max="12007" width="27.28515625" style="122" bestFit="1" customWidth="1"/>
    <col min="12008" max="12008" width="6.85546875" style="122" customWidth="1"/>
    <col min="12009" max="12009" width="9.42578125" style="122" customWidth="1"/>
    <col min="12010" max="12017" width="7.5703125" style="122" customWidth="1"/>
    <col min="12018" max="12020" width="16" style="122" customWidth="1"/>
    <col min="12021" max="12021" width="7.5703125" style="122" customWidth="1"/>
    <col min="12022" max="12262" width="9.140625" style="122"/>
    <col min="12263" max="12263" width="27.28515625" style="122" bestFit="1" customWidth="1"/>
    <col min="12264" max="12264" width="6.85546875" style="122" customWidth="1"/>
    <col min="12265" max="12265" width="9.42578125" style="122" customWidth="1"/>
    <col min="12266" max="12273" width="7.5703125" style="122" customWidth="1"/>
    <col min="12274" max="12276" width="16" style="122" customWidth="1"/>
    <col min="12277" max="12277" width="7.5703125" style="122" customWidth="1"/>
    <col min="12278" max="12518" width="9.140625" style="122"/>
    <col min="12519" max="12519" width="27.28515625" style="122" bestFit="1" customWidth="1"/>
    <col min="12520" max="12520" width="6.85546875" style="122" customWidth="1"/>
    <col min="12521" max="12521" width="9.42578125" style="122" customWidth="1"/>
    <col min="12522" max="12529" width="7.5703125" style="122" customWidth="1"/>
    <col min="12530" max="12532" width="16" style="122" customWidth="1"/>
    <col min="12533" max="12533" width="7.5703125" style="122" customWidth="1"/>
    <col min="12534" max="12774" width="9.140625" style="122"/>
    <col min="12775" max="12775" width="27.28515625" style="122" bestFit="1" customWidth="1"/>
    <col min="12776" max="12776" width="6.85546875" style="122" customWidth="1"/>
    <col min="12777" max="12777" width="9.42578125" style="122" customWidth="1"/>
    <col min="12778" max="12785" width="7.5703125" style="122" customWidth="1"/>
    <col min="12786" max="12788" width="16" style="122" customWidth="1"/>
    <col min="12789" max="12789" width="7.5703125" style="122" customWidth="1"/>
    <col min="12790" max="13030" width="9.140625" style="122"/>
    <col min="13031" max="13031" width="27.28515625" style="122" bestFit="1" customWidth="1"/>
    <col min="13032" max="13032" width="6.85546875" style="122" customWidth="1"/>
    <col min="13033" max="13033" width="9.42578125" style="122" customWidth="1"/>
    <col min="13034" max="13041" width="7.5703125" style="122" customWidth="1"/>
    <col min="13042" max="13044" width="16" style="122" customWidth="1"/>
    <col min="13045" max="13045" width="7.5703125" style="122" customWidth="1"/>
    <col min="13046" max="13286" width="9.140625" style="122"/>
    <col min="13287" max="13287" width="27.28515625" style="122" bestFit="1" customWidth="1"/>
    <col min="13288" max="13288" width="6.85546875" style="122" customWidth="1"/>
    <col min="13289" max="13289" width="9.42578125" style="122" customWidth="1"/>
    <col min="13290" max="13297" width="7.5703125" style="122" customWidth="1"/>
    <col min="13298" max="13300" width="16" style="122" customWidth="1"/>
    <col min="13301" max="13301" width="7.5703125" style="122" customWidth="1"/>
    <col min="13302" max="13542" width="9.140625" style="122"/>
    <col min="13543" max="13543" width="27.28515625" style="122" bestFit="1" customWidth="1"/>
    <col min="13544" max="13544" width="6.85546875" style="122" customWidth="1"/>
    <col min="13545" max="13545" width="9.42578125" style="122" customWidth="1"/>
    <col min="13546" max="13553" width="7.5703125" style="122" customWidth="1"/>
    <col min="13554" max="13556" width="16" style="122" customWidth="1"/>
    <col min="13557" max="13557" width="7.5703125" style="122" customWidth="1"/>
    <col min="13558" max="13798" width="9.140625" style="122"/>
    <col min="13799" max="13799" width="27.28515625" style="122" bestFit="1" customWidth="1"/>
    <col min="13800" max="13800" width="6.85546875" style="122" customWidth="1"/>
    <col min="13801" max="13801" width="9.42578125" style="122" customWidth="1"/>
    <col min="13802" max="13809" width="7.5703125" style="122" customWidth="1"/>
    <col min="13810" max="13812" width="16" style="122" customWidth="1"/>
    <col min="13813" max="13813" width="7.5703125" style="122" customWidth="1"/>
    <col min="13814" max="14054" width="9.140625" style="122"/>
    <col min="14055" max="14055" width="27.28515625" style="122" bestFit="1" customWidth="1"/>
    <col min="14056" max="14056" width="6.85546875" style="122" customWidth="1"/>
    <col min="14057" max="14057" width="9.42578125" style="122" customWidth="1"/>
    <col min="14058" max="14065" width="7.5703125" style="122" customWidth="1"/>
    <col min="14066" max="14068" width="16" style="122" customWidth="1"/>
    <col min="14069" max="14069" width="7.5703125" style="122" customWidth="1"/>
    <col min="14070" max="14310" width="9.140625" style="122"/>
    <col min="14311" max="14311" width="27.28515625" style="122" bestFit="1" customWidth="1"/>
    <col min="14312" max="14312" width="6.85546875" style="122" customWidth="1"/>
    <col min="14313" max="14313" width="9.42578125" style="122" customWidth="1"/>
    <col min="14314" max="14321" width="7.5703125" style="122" customWidth="1"/>
    <col min="14322" max="14324" width="16" style="122" customWidth="1"/>
    <col min="14325" max="14325" width="7.5703125" style="122" customWidth="1"/>
    <col min="14326" max="14566" width="9.140625" style="122"/>
    <col min="14567" max="14567" width="27.28515625" style="122" bestFit="1" customWidth="1"/>
    <col min="14568" max="14568" width="6.85546875" style="122" customWidth="1"/>
    <col min="14569" max="14569" width="9.42578125" style="122" customWidth="1"/>
    <col min="14570" max="14577" width="7.5703125" style="122" customWidth="1"/>
    <col min="14578" max="14580" width="16" style="122" customWidth="1"/>
    <col min="14581" max="14581" width="7.5703125" style="122" customWidth="1"/>
    <col min="14582" max="14822" width="9.140625" style="122"/>
    <col min="14823" max="14823" width="27.28515625" style="122" bestFit="1" customWidth="1"/>
    <col min="14824" max="14824" width="6.85546875" style="122" customWidth="1"/>
    <col min="14825" max="14825" width="9.42578125" style="122" customWidth="1"/>
    <col min="14826" max="14833" width="7.5703125" style="122" customWidth="1"/>
    <col min="14834" max="14836" width="16" style="122" customWidth="1"/>
    <col min="14837" max="14837" width="7.5703125" style="122" customWidth="1"/>
    <col min="14838" max="15078" width="9.140625" style="122"/>
    <col min="15079" max="15079" width="27.28515625" style="122" bestFit="1" customWidth="1"/>
    <col min="15080" max="15080" width="6.85546875" style="122" customWidth="1"/>
    <col min="15081" max="15081" width="9.42578125" style="122" customWidth="1"/>
    <col min="15082" max="15089" width="7.5703125" style="122" customWidth="1"/>
    <col min="15090" max="15092" width="16" style="122" customWidth="1"/>
    <col min="15093" max="15093" width="7.5703125" style="122" customWidth="1"/>
    <col min="15094" max="15334" width="9.140625" style="122"/>
    <col min="15335" max="15335" width="27.28515625" style="122" bestFit="1" customWidth="1"/>
    <col min="15336" max="15336" width="6.85546875" style="122" customWidth="1"/>
    <col min="15337" max="15337" width="9.42578125" style="122" customWidth="1"/>
    <col min="15338" max="15345" width="7.5703125" style="122" customWidth="1"/>
    <col min="15346" max="15348" width="16" style="122" customWidth="1"/>
    <col min="15349" max="15349" width="7.5703125" style="122" customWidth="1"/>
    <col min="15350" max="15590" width="9.140625" style="122"/>
    <col min="15591" max="15591" width="27.28515625" style="122" bestFit="1" customWidth="1"/>
    <col min="15592" max="15592" width="6.85546875" style="122" customWidth="1"/>
    <col min="15593" max="15593" width="9.42578125" style="122" customWidth="1"/>
    <col min="15594" max="15601" width="7.5703125" style="122" customWidth="1"/>
    <col min="15602" max="15604" width="16" style="122" customWidth="1"/>
    <col min="15605" max="15605" width="7.5703125" style="122" customWidth="1"/>
    <col min="15606" max="15846" width="9.140625" style="122"/>
    <col min="15847" max="15847" width="27.28515625" style="122" bestFit="1" customWidth="1"/>
    <col min="15848" max="15848" width="6.85546875" style="122" customWidth="1"/>
    <col min="15849" max="15849" width="9.42578125" style="122" customWidth="1"/>
    <col min="15850" max="15857" width="7.5703125" style="122" customWidth="1"/>
    <col min="15858" max="15860" width="16" style="122" customWidth="1"/>
    <col min="15861" max="15861" width="7.5703125" style="122" customWidth="1"/>
    <col min="15862" max="16102" width="9.140625" style="122"/>
    <col min="16103" max="16103" width="27.28515625" style="122" bestFit="1" customWidth="1"/>
    <col min="16104" max="16104" width="6.85546875" style="122" customWidth="1"/>
    <col min="16105" max="16105" width="9.42578125" style="122" customWidth="1"/>
    <col min="16106" max="16113" width="7.5703125" style="122" customWidth="1"/>
    <col min="16114" max="16116" width="16" style="122" customWidth="1"/>
    <col min="16117" max="16117" width="7.5703125" style="122" customWidth="1"/>
    <col min="16118" max="16384" width="9.140625" style="122"/>
  </cols>
  <sheetData>
    <row r="1" spans="1:5" ht="16.5" customHeight="1">
      <c r="A1" s="121" t="s">
        <v>242</v>
      </c>
    </row>
    <row r="2" spans="1:5">
      <c r="A2" s="121" t="s">
        <v>243</v>
      </c>
    </row>
    <row r="5" spans="1:5">
      <c r="A5" s="124" t="s">
        <v>244</v>
      </c>
      <c r="B5" s="125" t="s">
        <v>72</v>
      </c>
      <c r="C5" s="125" t="s">
        <v>245</v>
      </c>
      <c r="D5" s="125" t="s">
        <v>246</v>
      </c>
      <c r="E5" s="251" t="s">
        <v>32</v>
      </c>
    </row>
    <row r="6" spans="1:5">
      <c r="A6" s="233" t="s">
        <v>247</v>
      </c>
      <c r="B6" s="252">
        <v>2101</v>
      </c>
      <c r="C6" s="141">
        <v>1783</v>
      </c>
      <c r="D6" s="141">
        <v>1881</v>
      </c>
      <c r="E6" s="141">
        <v>2341</v>
      </c>
    </row>
    <row r="7" spans="1:5">
      <c r="A7" s="233" t="s">
        <v>248</v>
      </c>
      <c r="B7" s="252">
        <v>1316</v>
      </c>
      <c r="C7" s="141">
        <v>1283</v>
      </c>
      <c r="D7" s="141">
        <v>1226</v>
      </c>
      <c r="E7" s="141">
        <v>1414</v>
      </c>
    </row>
    <row r="8" spans="1:5">
      <c r="A8" s="233" t="s">
        <v>249</v>
      </c>
      <c r="B8" s="252">
        <v>1517</v>
      </c>
      <c r="C8" s="141">
        <v>1407</v>
      </c>
      <c r="D8" s="141">
        <v>1386</v>
      </c>
      <c r="E8" s="141">
        <v>1656</v>
      </c>
    </row>
    <row r="9" spans="1:5">
      <c r="A9" s="233" t="s">
        <v>250</v>
      </c>
      <c r="B9" s="252">
        <v>1164</v>
      </c>
      <c r="C9" s="141">
        <v>993</v>
      </c>
      <c r="D9" s="141">
        <v>1083</v>
      </c>
      <c r="E9" s="141">
        <v>1266</v>
      </c>
    </row>
    <row r="10" spans="1:5">
      <c r="A10" s="233" t="s">
        <v>251</v>
      </c>
      <c r="B10" s="252">
        <v>1305</v>
      </c>
      <c r="C10" s="141">
        <v>1214</v>
      </c>
      <c r="D10" s="141">
        <v>1157</v>
      </c>
      <c r="E10" s="141">
        <v>1453</v>
      </c>
    </row>
    <row r="11" spans="1:5">
      <c r="A11" s="233" t="s">
        <v>252</v>
      </c>
      <c r="B11" s="252">
        <v>687</v>
      </c>
      <c r="C11" s="141">
        <v>610</v>
      </c>
      <c r="D11" s="141">
        <v>615</v>
      </c>
      <c r="E11" s="141">
        <v>765</v>
      </c>
    </row>
    <row r="12" spans="1:5">
      <c r="A12" s="233" t="s">
        <v>253</v>
      </c>
      <c r="B12" s="252">
        <v>1193</v>
      </c>
      <c r="C12" s="141">
        <v>1262</v>
      </c>
      <c r="D12" s="141">
        <v>1102</v>
      </c>
      <c r="E12" s="141">
        <v>1279</v>
      </c>
    </row>
    <row r="13" spans="1:5">
      <c r="A13" s="233"/>
      <c r="B13" s="253"/>
    </row>
    <row r="14" spans="1:5">
      <c r="A14" s="233"/>
      <c r="B14" s="253"/>
    </row>
    <row r="24" spans="1:2">
      <c r="A24" s="233"/>
      <c r="B24" s="253"/>
    </row>
    <row r="25" spans="1:2">
      <c r="A25" s="233"/>
      <c r="B25" s="253"/>
    </row>
    <row r="26" spans="1:2">
      <c r="A26" s="233"/>
      <c r="B26" s="253"/>
    </row>
    <row r="27" spans="1:2">
      <c r="A27" s="233"/>
      <c r="B27" s="253"/>
    </row>
    <row r="28" spans="1:2">
      <c r="A28" s="233"/>
      <c r="B28" s="253"/>
    </row>
    <row r="29" spans="1:2">
      <c r="A29" s="233"/>
      <c r="B29" s="253"/>
    </row>
    <row r="30" spans="1:2">
      <c r="A30" s="233"/>
      <c r="B30" s="253"/>
    </row>
    <row r="31" spans="1:2">
      <c r="A31" s="233"/>
      <c r="B31" s="253"/>
    </row>
    <row r="32" spans="1:2">
      <c r="A32" s="233"/>
      <c r="B32" s="253"/>
    </row>
    <row r="33" spans="1:5">
      <c r="A33" s="233"/>
      <c r="B33" s="253"/>
    </row>
    <row r="34" spans="1:5">
      <c r="A34" s="233"/>
      <c r="B34" s="253"/>
    </row>
    <row r="35" spans="1:5">
      <c r="A35" s="233"/>
      <c r="B35" s="253"/>
    </row>
    <row r="36" spans="1:5">
      <c r="A36" s="233"/>
      <c r="B36" s="253"/>
    </row>
    <row r="37" spans="1:5">
      <c r="A37" s="233"/>
      <c r="B37" s="253"/>
    </row>
    <row r="38" spans="1:5">
      <c r="A38" s="233"/>
      <c r="B38" s="253"/>
    </row>
    <row r="39" spans="1:5">
      <c r="A39" s="233"/>
      <c r="B39" s="253"/>
      <c r="E39" s="253"/>
    </row>
    <row r="40" spans="1:5">
      <c r="A40" s="233"/>
      <c r="B40" s="253"/>
      <c r="E40" s="253"/>
    </row>
    <row r="41" spans="1:5">
      <c r="A41" s="233"/>
      <c r="B41" s="253"/>
      <c r="E41" s="253"/>
    </row>
    <row r="42" spans="1:5">
      <c r="A42" s="233"/>
      <c r="B42" s="253"/>
      <c r="E42" s="253"/>
    </row>
    <row r="43" spans="1:5">
      <c r="A43" s="233"/>
      <c r="B43" s="253"/>
      <c r="E43" s="253"/>
    </row>
    <row r="44" spans="1:5">
      <c r="A44" s="233"/>
      <c r="B44" s="253"/>
      <c r="E44" s="253"/>
    </row>
    <row r="45" spans="1:5">
      <c r="A45" s="233"/>
      <c r="B45" s="253"/>
      <c r="E45" s="253"/>
    </row>
    <row r="46" spans="1:5">
      <c r="A46" s="233"/>
      <c r="B46" s="253"/>
      <c r="E46" s="253"/>
    </row>
    <row r="47" spans="1:5">
      <c r="A47" s="233"/>
      <c r="B47" s="253"/>
      <c r="E47" s="253"/>
    </row>
    <row r="48" spans="1:5">
      <c r="A48" s="233"/>
      <c r="B48" s="253"/>
      <c r="E48" s="253"/>
    </row>
    <row r="49" spans="1:5">
      <c r="A49" s="233"/>
      <c r="B49" s="253"/>
      <c r="E49" s="253"/>
    </row>
    <row r="50" spans="1:5">
      <c r="A50" s="233"/>
      <c r="B50" s="253"/>
      <c r="E50" s="253"/>
    </row>
    <row r="51" spans="1:5">
      <c r="A51" s="233"/>
      <c r="B51" s="253"/>
      <c r="E51" s="253"/>
    </row>
    <row r="52" spans="1:5">
      <c r="A52" s="233"/>
      <c r="B52" s="253"/>
      <c r="E52" s="253"/>
    </row>
    <row r="53" spans="1:5">
      <c r="A53" s="233"/>
      <c r="B53" s="253"/>
      <c r="E53" s="253"/>
    </row>
    <row r="54" spans="1:5">
      <c r="A54" s="233"/>
      <c r="B54" s="253"/>
      <c r="E54" s="253"/>
    </row>
    <row r="55" spans="1:5">
      <c r="A55" s="233"/>
      <c r="B55" s="253"/>
      <c r="E55" s="253"/>
    </row>
    <row r="56" spans="1:5">
      <c r="A56" s="233"/>
      <c r="B56" s="253"/>
      <c r="E56" s="253"/>
    </row>
    <row r="57" spans="1:5">
      <c r="A57" s="233"/>
      <c r="B57" s="253"/>
      <c r="E57" s="253"/>
    </row>
    <row r="58" spans="1:5">
      <c r="A58" s="233"/>
      <c r="B58" s="253"/>
      <c r="E58" s="253"/>
    </row>
    <row r="59" spans="1:5">
      <c r="A59" s="233"/>
      <c r="B59" s="253"/>
      <c r="E59" s="253"/>
    </row>
    <row r="60" spans="1:5">
      <c r="A60" s="233"/>
      <c r="B60" s="253"/>
      <c r="E60" s="253"/>
    </row>
    <row r="61" spans="1:5">
      <c r="A61" s="233"/>
      <c r="B61" s="253"/>
      <c r="E61" s="253"/>
    </row>
    <row r="62" spans="1:5">
      <c r="A62" s="233"/>
      <c r="B62" s="253"/>
      <c r="E62" s="253"/>
    </row>
    <row r="63" spans="1:5">
      <c r="A63" s="233"/>
      <c r="B63" s="253"/>
      <c r="E63" s="253"/>
    </row>
    <row r="64" spans="1:5">
      <c r="A64" s="233"/>
      <c r="B64" s="253"/>
      <c r="E64" s="253"/>
    </row>
    <row r="65" spans="1:5">
      <c r="A65" s="233"/>
      <c r="B65" s="253"/>
      <c r="E65" s="253"/>
    </row>
    <row r="66" spans="1:5">
      <c r="A66" s="233"/>
      <c r="B66" s="253"/>
      <c r="E66" s="253"/>
    </row>
    <row r="67" spans="1:5">
      <c r="A67" s="233"/>
      <c r="B67" s="253"/>
      <c r="E67" s="253"/>
    </row>
    <row r="68" spans="1:5">
      <c r="A68" s="233"/>
      <c r="B68" s="253"/>
      <c r="E68" s="253"/>
    </row>
    <row r="69" spans="1:5">
      <c r="A69" s="233"/>
      <c r="B69" s="253"/>
      <c r="E69" s="253"/>
    </row>
    <row r="70" spans="1:5">
      <c r="A70" s="233"/>
      <c r="B70" s="253"/>
      <c r="E70" s="253"/>
    </row>
    <row r="71" spans="1:5">
      <c r="A71" s="233"/>
      <c r="B71" s="253"/>
      <c r="E71" s="253"/>
    </row>
    <row r="72" spans="1:5">
      <c r="A72" s="233"/>
      <c r="B72" s="253"/>
      <c r="E72" s="253"/>
    </row>
    <row r="73" spans="1:5">
      <c r="A73" s="233"/>
      <c r="B73" s="253"/>
      <c r="E73" s="253"/>
    </row>
    <row r="74" spans="1:5">
      <c r="A74" s="233"/>
      <c r="B74" s="253"/>
      <c r="E74" s="253"/>
    </row>
    <row r="75" spans="1:5">
      <c r="A75" s="233"/>
      <c r="B75" s="253"/>
      <c r="E75" s="253"/>
    </row>
    <row r="76" spans="1:5">
      <c r="A76" s="233"/>
      <c r="B76" s="253"/>
      <c r="E76" s="253"/>
    </row>
    <row r="77" spans="1:5">
      <c r="A77" s="233"/>
      <c r="B77" s="253"/>
      <c r="E77" s="253"/>
    </row>
    <row r="78" spans="1:5">
      <c r="A78" s="233"/>
      <c r="B78" s="253"/>
      <c r="E78" s="253"/>
    </row>
    <row r="79" spans="1:5">
      <c r="A79" s="233"/>
      <c r="B79" s="253"/>
      <c r="E79" s="253"/>
    </row>
    <row r="80" spans="1:5">
      <c r="A80" s="233"/>
      <c r="B80" s="253"/>
      <c r="E80" s="253"/>
    </row>
    <row r="81" spans="1:5">
      <c r="A81" s="233"/>
      <c r="B81" s="253"/>
      <c r="E81" s="253"/>
    </row>
    <row r="82" spans="1:5">
      <c r="A82" s="233"/>
      <c r="B82" s="253"/>
      <c r="E82" s="253"/>
    </row>
    <row r="83" spans="1:5">
      <c r="A83" s="233"/>
      <c r="B83" s="253"/>
      <c r="E83" s="253"/>
    </row>
    <row r="84" spans="1:5">
      <c r="A84" s="233"/>
      <c r="B84" s="253"/>
      <c r="E84" s="253"/>
    </row>
  </sheetData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3"/>
  <sheetViews>
    <sheetView showGridLines="0" topLeftCell="A4" zoomScaleNormal="100" workbookViewId="0"/>
  </sheetViews>
  <sheetFormatPr defaultColWidth="8" defaultRowHeight="15"/>
  <cols>
    <col min="1" max="1" width="20.42578125" style="1" customWidth="1"/>
    <col min="2" max="2" width="12.140625" style="1" customWidth="1"/>
    <col min="3" max="3" width="5.28515625" style="2" customWidth="1"/>
    <col min="4" max="4" width="7" style="3" bestFit="1" customWidth="1"/>
    <col min="5" max="5" width="7.140625" style="2" customWidth="1"/>
    <col min="6" max="6" width="5.28515625" style="2" customWidth="1"/>
    <col min="7" max="7" width="7" style="2" bestFit="1" customWidth="1"/>
    <col min="8" max="8" width="9.7109375" style="2" bestFit="1" customWidth="1"/>
    <col min="9" max="9" width="8.28515625" style="2" customWidth="1"/>
    <col min="10" max="10" width="9.7109375" style="2" customWidth="1"/>
    <col min="11" max="11" width="4.42578125" style="2" bestFit="1" customWidth="1"/>
    <col min="12" max="12" width="7.85546875" style="2" customWidth="1"/>
    <col min="13" max="14" width="6.42578125" style="2" bestFit="1" customWidth="1"/>
    <col min="15" max="15" width="6.7109375" style="2" customWidth="1"/>
    <col min="16" max="16" width="20.7109375" style="4" bestFit="1" customWidth="1"/>
    <col min="17" max="17" width="18" style="5" customWidth="1"/>
    <col min="18" max="18" width="16.42578125" style="5" bestFit="1" customWidth="1"/>
    <col min="19" max="19" width="16.85546875" style="5" bestFit="1" customWidth="1"/>
    <col min="20" max="20" width="6" style="6" bestFit="1" customWidth="1"/>
    <col min="21" max="21" width="6" style="5" bestFit="1" customWidth="1"/>
    <col min="22" max="22" width="6.5703125" style="5" customWidth="1"/>
    <col min="23" max="23" width="6" style="7" bestFit="1" customWidth="1"/>
    <col min="24" max="24" width="35" style="4" bestFit="1" customWidth="1"/>
    <col min="25" max="25" width="2.140625" style="1" hidden="1" customWidth="1"/>
    <col min="26" max="26" width="10.42578125" style="1" bestFit="1" customWidth="1"/>
    <col min="27" max="27" width="7.7109375" style="2" customWidth="1"/>
    <col min="28" max="16384" width="8" style="4"/>
  </cols>
  <sheetData>
    <row r="1" spans="1:28">
      <c r="A1" s="1" t="s">
        <v>0</v>
      </c>
      <c r="Q1" s="1"/>
    </row>
    <row r="2" spans="1:28">
      <c r="A2" s="1" t="s">
        <v>137</v>
      </c>
      <c r="Q2" s="1"/>
    </row>
    <row r="3" spans="1:28">
      <c r="O3" s="8"/>
      <c r="Q3" s="1"/>
    </row>
    <row r="4" spans="1:28" s="7" customFormat="1">
      <c r="A4" s="9"/>
      <c r="B4" s="9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Q4" s="1"/>
      <c r="R4" s="5"/>
      <c r="S4" s="5"/>
      <c r="T4" s="6"/>
      <c r="U4" s="5"/>
      <c r="V4" s="5"/>
      <c r="Y4" s="1"/>
      <c r="Z4" s="1"/>
      <c r="AA4" s="2"/>
    </row>
    <row r="5" spans="1:28" s="7" customFormat="1">
      <c r="A5" s="12"/>
      <c r="B5" s="13" t="s">
        <v>1</v>
      </c>
      <c r="C5" s="14"/>
      <c r="D5" s="15"/>
      <c r="E5" s="15" t="s">
        <v>2</v>
      </c>
      <c r="F5" s="15"/>
      <c r="G5" s="15"/>
      <c r="H5" s="15"/>
      <c r="I5" s="15"/>
      <c r="J5" s="15"/>
      <c r="K5" s="15"/>
      <c r="L5" s="15" t="s">
        <v>3</v>
      </c>
      <c r="M5" s="15"/>
      <c r="N5" s="15"/>
      <c r="P5" s="16"/>
      <c r="Q5" s="16"/>
      <c r="R5" s="16" t="s">
        <v>4</v>
      </c>
      <c r="S5" s="16"/>
      <c r="T5" s="17"/>
      <c r="U5" s="5"/>
      <c r="X5" s="1" t="s">
        <v>151</v>
      </c>
      <c r="Y5" s="1"/>
      <c r="Z5" s="2"/>
    </row>
    <row r="6" spans="1:28" s="7" customFormat="1">
      <c r="A6" s="12"/>
      <c r="C6" s="18"/>
      <c r="D6" s="19" t="s">
        <v>5</v>
      </c>
      <c r="G6" s="19" t="s">
        <v>5</v>
      </c>
      <c r="H6" s="15"/>
      <c r="I6" s="15"/>
      <c r="J6" s="15"/>
      <c r="K6" s="15"/>
      <c r="L6" s="19" t="s">
        <v>6</v>
      </c>
      <c r="M6" s="19" t="s">
        <v>7</v>
      </c>
      <c r="N6" s="19" t="s">
        <v>8</v>
      </c>
      <c r="P6" s="16"/>
      <c r="Q6" s="16"/>
      <c r="R6" s="16"/>
      <c r="S6" s="16"/>
      <c r="T6" s="17"/>
      <c r="U6" s="20"/>
      <c r="V6" s="20"/>
      <c r="X6" s="1" t="s">
        <v>148</v>
      </c>
      <c r="Y6" s="1"/>
      <c r="Z6" s="2"/>
    </row>
    <row r="7" spans="1:28" s="7" customFormat="1">
      <c r="A7" s="13"/>
      <c r="B7" s="13" t="s">
        <v>9</v>
      </c>
      <c r="C7" s="14" t="s">
        <v>10</v>
      </c>
      <c r="D7" s="13" t="s">
        <v>11</v>
      </c>
      <c r="E7" s="21" t="s">
        <v>9</v>
      </c>
      <c r="F7" s="13" t="s">
        <v>10</v>
      </c>
      <c r="G7" s="13" t="s">
        <v>11</v>
      </c>
      <c r="H7" s="13" t="s">
        <v>12</v>
      </c>
      <c r="I7" s="13" t="s">
        <v>10</v>
      </c>
      <c r="J7" s="13" t="s">
        <v>13</v>
      </c>
      <c r="K7" s="13" t="s">
        <v>10</v>
      </c>
      <c r="L7" s="13" t="s">
        <v>14</v>
      </c>
      <c r="M7" s="13" t="s">
        <v>14</v>
      </c>
      <c r="N7" s="13" t="s">
        <v>15</v>
      </c>
      <c r="P7" s="16"/>
      <c r="Q7" s="16"/>
      <c r="R7" s="16" t="s">
        <v>139</v>
      </c>
      <c r="S7" s="16" t="s">
        <v>140</v>
      </c>
      <c r="T7" s="17" t="s">
        <v>16</v>
      </c>
      <c r="U7" s="22"/>
      <c r="V7" s="23"/>
      <c r="X7" s="1" t="s">
        <v>17</v>
      </c>
      <c r="Y7" s="1"/>
      <c r="Z7" s="2"/>
    </row>
    <row r="8" spans="1:28">
      <c r="A8" s="1" t="s">
        <v>18</v>
      </c>
      <c r="B8" s="2">
        <v>1395</v>
      </c>
      <c r="C8" s="3">
        <f>B8/$B$32*100</f>
        <v>1.1928582422656611</v>
      </c>
      <c r="D8" s="3">
        <v>15.452</v>
      </c>
      <c r="E8" s="2">
        <v>7811</v>
      </c>
      <c r="F8" s="3">
        <f>E8/$E$32*100</f>
        <v>1.3141557335953458</v>
      </c>
      <c r="G8" s="2">
        <v>86.393000000000001</v>
      </c>
      <c r="H8" s="2">
        <v>2377</v>
      </c>
      <c r="I8" s="3">
        <f>H8/$H$32*100</f>
        <v>0.5727531426726391</v>
      </c>
      <c r="J8" s="2">
        <v>5434</v>
      </c>
      <c r="K8" s="3">
        <f>J8/$J$32*100</f>
        <v>3.0296441255345363</v>
      </c>
      <c r="L8" s="2">
        <v>555</v>
      </c>
      <c r="M8" s="2">
        <v>375</v>
      </c>
      <c r="N8" s="47">
        <v>159</v>
      </c>
      <c r="O8" s="4"/>
      <c r="P8" s="16" t="s">
        <v>19</v>
      </c>
      <c r="Q8" s="16" t="s">
        <v>20</v>
      </c>
      <c r="R8" s="16">
        <v>763</v>
      </c>
      <c r="S8" s="16">
        <v>770</v>
      </c>
      <c r="T8" s="17">
        <v>0.79123887749999999</v>
      </c>
      <c r="V8" s="7"/>
      <c r="W8" s="4"/>
      <c r="X8" s="1" t="s">
        <v>21</v>
      </c>
      <c r="Y8" s="24">
        <v>21.057667574</v>
      </c>
      <c r="Z8" s="17">
        <v>28.699164355000001</v>
      </c>
      <c r="AA8" s="4"/>
      <c r="AB8" s="1"/>
    </row>
    <row r="9" spans="1:28">
      <c r="A9" s="1" t="s">
        <v>22</v>
      </c>
      <c r="B9" s="2">
        <v>13863</v>
      </c>
      <c r="C9" s="3">
        <f>B9/$B$32*100</f>
        <v>11.854189112923914</v>
      </c>
      <c r="D9" s="3">
        <v>127.645</v>
      </c>
      <c r="E9" s="2">
        <v>101245</v>
      </c>
      <c r="F9" s="3">
        <f t="shared" ref="F9:F32" si="0">E9/$E$32*100</f>
        <v>17.03388775417498</v>
      </c>
      <c r="G9" s="2">
        <v>939.65800000000002</v>
      </c>
      <c r="H9" s="2">
        <v>57153</v>
      </c>
      <c r="I9" s="3">
        <f t="shared" ref="I9:I32" si="1">H9/$H$32*100</f>
        <v>13.771375836419583</v>
      </c>
      <c r="J9" s="2">
        <v>44092</v>
      </c>
      <c r="K9" s="3">
        <f t="shared" ref="K9:K31" si="2">J9/$J$32*100</f>
        <v>24.582824582824582</v>
      </c>
      <c r="L9" s="2">
        <v>2926</v>
      </c>
      <c r="M9" s="2">
        <v>2138</v>
      </c>
      <c r="N9" s="46">
        <v>4297</v>
      </c>
      <c r="O9" s="4"/>
      <c r="P9" s="16"/>
      <c r="Q9" s="16" t="s">
        <v>23</v>
      </c>
      <c r="R9" s="25">
        <v>4141</v>
      </c>
      <c r="S9" s="25">
        <v>9038</v>
      </c>
      <c r="T9" s="17">
        <v>1.5195071869000001</v>
      </c>
      <c r="U9" s="26"/>
      <c r="V9" s="26"/>
      <c r="W9" s="4"/>
      <c r="X9" s="1" t="s">
        <v>24</v>
      </c>
      <c r="Y9" s="24">
        <v>0.42115335149999999</v>
      </c>
      <c r="Z9" s="17">
        <v>0.57398328710000002</v>
      </c>
      <c r="AA9" s="4"/>
    </row>
    <row r="10" spans="1:28">
      <c r="A10" s="1" t="s">
        <v>25</v>
      </c>
      <c r="B10" s="2">
        <v>44950</v>
      </c>
      <c r="C10" s="3">
        <f>B10/$B$32*100</f>
        <v>38.43654336189352</v>
      </c>
      <c r="D10" s="3">
        <v>580.91099999999994</v>
      </c>
      <c r="E10" s="2">
        <v>268124</v>
      </c>
      <c r="F10" s="3">
        <f t="shared" si="0"/>
        <v>45.110317746065611</v>
      </c>
      <c r="G10" s="2">
        <v>3401.5189999999998</v>
      </c>
      <c r="H10" s="2">
        <v>174727</v>
      </c>
      <c r="I10" s="3">
        <f t="shared" si="1"/>
        <v>42.10157272181835</v>
      </c>
      <c r="J10" s="2">
        <v>93397</v>
      </c>
      <c r="K10" s="3">
        <f t="shared" si="2"/>
        <v>52.072078099475362</v>
      </c>
      <c r="L10" s="2">
        <v>5934</v>
      </c>
      <c r="M10" s="2">
        <v>2976</v>
      </c>
      <c r="N10" s="46">
        <v>27418</v>
      </c>
      <c r="O10" s="4"/>
      <c r="P10" s="16"/>
      <c r="Q10" s="16" t="s">
        <v>26</v>
      </c>
      <c r="R10" s="25">
        <v>9513</v>
      </c>
      <c r="S10" s="25">
        <v>24137</v>
      </c>
      <c r="T10" s="17">
        <v>1.7330595483</v>
      </c>
      <c r="U10" s="26"/>
      <c r="V10" s="26"/>
      <c r="W10" s="4"/>
      <c r="X10" s="1" t="s">
        <v>27</v>
      </c>
      <c r="Y10" s="24">
        <v>2.1405209090000001</v>
      </c>
      <c r="Z10" s="17">
        <v>3.3805018935</v>
      </c>
      <c r="AA10" s="4"/>
    </row>
    <row r="11" spans="1:28">
      <c r="A11" s="1" t="s">
        <v>28</v>
      </c>
      <c r="B11" s="2">
        <v>27630</v>
      </c>
      <c r="C11" s="3">
        <f>B11/$B$32*100</f>
        <v>23.626289056487611</v>
      </c>
      <c r="D11" s="3">
        <v>1367.672</v>
      </c>
      <c r="E11" s="2">
        <v>122550</v>
      </c>
      <c r="F11" s="3">
        <f t="shared" si="0"/>
        <v>20.618331219064089</v>
      </c>
      <c r="G11" s="2">
        <v>6067.6450000000004</v>
      </c>
      <c r="H11" s="2">
        <v>93583</v>
      </c>
      <c r="I11" s="3">
        <f t="shared" si="1"/>
        <v>22.549414114738575</v>
      </c>
      <c r="J11" s="2">
        <v>28967</v>
      </c>
      <c r="K11" s="3">
        <f t="shared" si="2"/>
        <v>16.150110670658616</v>
      </c>
      <c r="L11" s="2">
        <v>1795</v>
      </c>
      <c r="M11" s="2">
        <v>716</v>
      </c>
      <c r="N11" s="46">
        <v>24301</v>
      </c>
      <c r="O11" s="4"/>
      <c r="P11" s="16"/>
      <c r="Q11" s="16" t="s">
        <v>29</v>
      </c>
      <c r="R11" s="25">
        <v>14567</v>
      </c>
      <c r="S11" s="25">
        <v>37490</v>
      </c>
      <c r="T11" s="17">
        <v>1.7330595483</v>
      </c>
      <c r="U11" s="26"/>
      <c r="V11" s="26"/>
      <c r="W11" s="4"/>
      <c r="X11" s="1" t="s">
        <v>30</v>
      </c>
      <c r="Y11" s="24">
        <v>0.263125</v>
      </c>
      <c r="Z11" s="17">
        <v>0.28744999999999998</v>
      </c>
      <c r="AA11" s="4"/>
    </row>
    <row r="12" spans="1:28">
      <c r="A12" s="1" t="s">
        <v>31</v>
      </c>
      <c r="B12" s="2">
        <v>29055</v>
      </c>
      <c r="C12" s="3">
        <f>B12/$B$32*100</f>
        <v>24.844800164178338</v>
      </c>
      <c r="D12" s="3">
        <v>1772.62</v>
      </c>
      <c r="E12" s="2">
        <v>94644</v>
      </c>
      <c r="F12" s="3">
        <f t="shared" si="0"/>
        <v>15.923307547099974</v>
      </c>
      <c r="G12" s="2">
        <v>5865.1909999999998</v>
      </c>
      <c r="H12" s="2">
        <v>87173</v>
      </c>
      <c r="I12" s="3">
        <f t="shared" si="1"/>
        <v>21.004884184350853</v>
      </c>
      <c r="J12" s="2">
        <v>7471</v>
      </c>
      <c r="K12" s="3">
        <f t="shared" si="2"/>
        <v>4.1653425215069051</v>
      </c>
      <c r="L12" s="2">
        <v>236</v>
      </c>
      <c r="M12" s="2">
        <v>68</v>
      </c>
      <c r="N12" s="46">
        <v>34826</v>
      </c>
      <c r="O12" s="4"/>
      <c r="P12" s="16"/>
      <c r="Q12" s="16" t="s">
        <v>32</v>
      </c>
      <c r="R12" s="25">
        <v>5919</v>
      </c>
      <c r="S12" s="25">
        <v>15957</v>
      </c>
      <c r="T12" s="17">
        <v>1.7850787131999999</v>
      </c>
      <c r="U12" s="26"/>
      <c r="V12" s="26"/>
      <c r="W12" s="4"/>
      <c r="X12" s="1" t="s">
        <v>33</v>
      </c>
      <c r="Y12" s="24">
        <v>23.882466834999999</v>
      </c>
      <c r="Z12" s="17">
        <v>32.941099534999999</v>
      </c>
      <c r="AA12" s="4"/>
    </row>
    <row r="13" spans="1:28">
      <c r="A13" s="1" t="s">
        <v>34</v>
      </c>
      <c r="B13" s="2">
        <v>53</v>
      </c>
      <c r="C13" s="3">
        <v>0</v>
      </c>
      <c r="F13" s="3"/>
      <c r="I13" s="3">
        <f t="shared" si="1"/>
        <v>0</v>
      </c>
      <c r="K13" s="3">
        <f t="shared" si="2"/>
        <v>0</v>
      </c>
      <c r="O13" s="4"/>
      <c r="P13" s="16" t="s">
        <v>35</v>
      </c>
      <c r="Q13" s="16" t="s">
        <v>36</v>
      </c>
      <c r="R13" s="25">
        <v>21229</v>
      </c>
      <c r="S13" s="25">
        <v>51346</v>
      </c>
      <c r="T13" s="17">
        <v>1.6563997262000001</v>
      </c>
      <c r="U13" s="26"/>
      <c r="V13" s="26"/>
      <c r="W13" s="4"/>
      <c r="X13" s="1" t="s">
        <v>144</v>
      </c>
      <c r="Z13" s="27"/>
      <c r="AA13" s="4"/>
    </row>
    <row r="14" spans="1:28">
      <c r="A14" s="1" t="s">
        <v>37</v>
      </c>
      <c r="B14" s="2">
        <v>77030</v>
      </c>
      <c r="C14" s="3">
        <f t="shared" ref="C14:C22" si="3">B14/$B$32*100</f>
        <v>65.868007456432892</v>
      </c>
      <c r="D14" s="3">
        <v>275.315</v>
      </c>
      <c r="E14" s="2">
        <v>360289</v>
      </c>
      <c r="F14" s="3">
        <f t="shared" si="0"/>
        <v>60.616547830154076</v>
      </c>
      <c r="G14" s="2">
        <v>1310.989</v>
      </c>
      <c r="H14" s="2">
        <v>232499</v>
      </c>
      <c r="I14" s="3">
        <f t="shared" si="1"/>
        <v>56.022100512514058</v>
      </c>
      <c r="J14" s="2">
        <v>127790</v>
      </c>
      <c r="K14" s="3">
        <f t="shared" si="2"/>
        <v>71.247372617235627</v>
      </c>
      <c r="L14" s="2">
        <v>6555</v>
      </c>
      <c r="M14" s="2">
        <v>4633</v>
      </c>
      <c r="N14" s="46">
        <v>61693</v>
      </c>
      <c r="O14" s="4"/>
      <c r="P14" s="16"/>
      <c r="Q14" s="16" t="s">
        <v>38</v>
      </c>
      <c r="R14" s="25">
        <v>13675</v>
      </c>
      <c r="S14" s="25">
        <v>36047</v>
      </c>
      <c r="T14" s="17">
        <v>1.8015058179000001</v>
      </c>
      <c r="U14" s="26"/>
      <c r="V14" s="26"/>
      <c r="W14" s="4"/>
      <c r="X14" s="1" t="s">
        <v>17</v>
      </c>
      <c r="Z14" s="27"/>
      <c r="AA14" s="4"/>
    </row>
    <row r="15" spans="1:28">
      <c r="A15" s="1" t="s">
        <v>147</v>
      </c>
      <c r="B15" s="2">
        <v>32018</v>
      </c>
      <c r="C15" s="3">
        <f t="shared" si="3"/>
        <v>27.378448172660885</v>
      </c>
      <c r="D15" s="3">
        <v>923.99199999999996</v>
      </c>
      <c r="E15" s="2">
        <v>187864</v>
      </c>
      <c r="F15" s="3">
        <f t="shared" si="0"/>
        <v>31.607035301005766</v>
      </c>
      <c r="G15" s="2">
        <v>5242.4229999999998</v>
      </c>
      <c r="H15" s="2">
        <v>152540</v>
      </c>
      <c r="I15" s="3">
        <f t="shared" si="1"/>
        <v>36.75547512969473</v>
      </c>
      <c r="J15" s="2">
        <v>35324</v>
      </c>
      <c r="K15" s="3">
        <f t="shared" si="2"/>
        <v>19.694359420386817</v>
      </c>
      <c r="L15" s="2">
        <v>3709</v>
      </c>
      <c r="M15" s="2">
        <v>882</v>
      </c>
      <c r="N15" s="46">
        <v>24704</v>
      </c>
      <c r="O15" s="4"/>
      <c r="P15" s="16" t="s">
        <v>40</v>
      </c>
      <c r="Q15" s="16" t="s">
        <v>37</v>
      </c>
      <c r="R15" s="25">
        <v>20938</v>
      </c>
      <c r="S15" s="25">
        <v>47469</v>
      </c>
      <c r="T15" s="17">
        <v>1.5797399042</v>
      </c>
      <c r="U15" s="26"/>
      <c r="V15" s="26"/>
      <c r="W15" s="4"/>
      <c r="X15" s="28" t="s">
        <v>41</v>
      </c>
      <c r="Y15" s="24">
        <v>2.4277442516000001</v>
      </c>
      <c r="Z15" s="17">
        <v>3.2201476077</v>
      </c>
      <c r="AA15" s="4"/>
    </row>
    <row r="16" spans="1:28">
      <c r="A16" s="1" t="s">
        <v>42</v>
      </c>
      <c r="B16" s="2">
        <v>1422</v>
      </c>
      <c r="C16" s="3">
        <f t="shared" si="3"/>
        <v>1.2159458211482221</v>
      </c>
      <c r="D16" s="3">
        <v>465.22699999999998</v>
      </c>
      <c r="E16" s="2">
        <v>8085</v>
      </c>
      <c r="F16" s="3">
        <f t="shared" si="0"/>
        <v>1.3602546544768108</v>
      </c>
      <c r="G16" s="2">
        <v>2565.558</v>
      </c>
      <c r="H16" s="2">
        <v>6032</v>
      </c>
      <c r="I16" s="3">
        <f t="shared" si="1"/>
        <v>1.4534484461932518</v>
      </c>
      <c r="J16" s="2">
        <v>2053</v>
      </c>
      <c r="K16" s="3">
        <f t="shared" si="2"/>
        <v>1.144618952838131</v>
      </c>
      <c r="L16" s="2">
        <v>177</v>
      </c>
      <c r="M16" s="2">
        <v>80</v>
      </c>
      <c r="N16" s="46">
        <v>1008</v>
      </c>
      <c r="O16" s="4"/>
      <c r="P16" s="16"/>
      <c r="Q16" s="16" t="s">
        <v>39</v>
      </c>
      <c r="R16" s="25">
        <v>10193</v>
      </c>
      <c r="S16" s="25">
        <v>30285</v>
      </c>
      <c r="T16" s="17">
        <v>1.9082819985999999</v>
      </c>
      <c r="U16" s="26"/>
      <c r="V16" s="26"/>
      <c r="W16" s="4"/>
      <c r="X16" s="1" t="s">
        <v>43</v>
      </c>
      <c r="Y16" s="24">
        <v>4.2946420715000002</v>
      </c>
      <c r="Z16" s="17">
        <v>5.4183156318999997</v>
      </c>
      <c r="AA16" s="4"/>
    </row>
    <row r="17" spans="1:28">
      <c r="A17" s="1" t="s">
        <v>44</v>
      </c>
      <c r="B17" s="2">
        <v>5853</v>
      </c>
      <c r="C17" s="3">
        <f t="shared" si="3"/>
        <v>5.0048740444307622</v>
      </c>
      <c r="D17" s="3">
        <v>388.62599999999998</v>
      </c>
      <c r="E17" s="2">
        <v>32862</v>
      </c>
      <c r="F17" s="3">
        <f t="shared" si="0"/>
        <v>5.5288421095135387</v>
      </c>
      <c r="G17" s="2">
        <v>2101.31</v>
      </c>
      <c r="H17" s="2">
        <v>21155</v>
      </c>
      <c r="I17" s="3">
        <f t="shared" si="1"/>
        <v>5.097430682894271</v>
      </c>
      <c r="J17" s="2">
        <v>11707</v>
      </c>
      <c r="K17" s="3">
        <f t="shared" si="2"/>
        <v>6.5270599517174857</v>
      </c>
      <c r="L17" s="2">
        <v>884</v>
      </c>
      <c r="M17" s="2">
        <v>620</v>
      </c>
      <c r="N17" s="46">
        <v>3198</v>
      </c>
      <c r="O17" s="4"/>
      <c r="P17" s="16"/>
      <c r="Q17" s="16" t="s">
        <v>42</v>
      </c>
      <c r="R17" s="25">
        <v>436</v>
      </c>
      <c r="S17" s="16">
        <v>1035</v>
      </c>
      <c r="T17" s="17">
        <v>1.6783025325000001</v>
      </c>
      <c r="U17" s="26"/>
      <c r="V17" s="26"/>
      <c r="W17" s="4"/>
      <c r="X17" s="1" t="s">
        <v>45</v>
      </c>
      <c r="Y17" s="24">
        <v>4.7166471809999999</v>
      </c>
      <c r="Z17" s="17">
        <v>5.910246109</v>
      </c>
      <c r="AA17" s="4"/>
    </row>
    <row r="18" spans="1:28">
      <c r="A18" s="1" t="s">
        <v>46</v>
      </c>
      <c r="B18" s="2">
        <v>623</v>
      </c>
      <c r="C18" s="3">
        <f t="shared" si="3"/>
        <v>0.53272450532724502</v>
      </c>
      <c r="E18" s="2">
        <v>5274</v>
      </c>
      <c r="F18" s="3">
        <f t="shared" si="0"/>
        <v>0.88732010484980828</v>
      </c>
      <c r="H18" s="2">
        <v>2787</v>
      </c>
      <c r="I18" s="3">
        <f t="shared" si="1"/>
        <v>0.67154522870367916</v>
      </c>
      <c r="J18" s="2">
        <v>2487</v>
      </c>
      <c r="K18" s="3">
        <f t="shared" si="2"/>
        <v>1.3865890578219346</v>
      </c>
      <c r="L18" s="2">
        <v>121</v>
      </c>
      <c r="M18" s="2">
        <v>58</v>
      </c>
      <c r="N18" s="47">
        <v>398</v>
      </c>
      <c r="O18" s="4"/>
      <c r="P18" s="16"/>
      <c r="Q18" s="16" t="s">
        <v>44</v>
      </c>
      <c r="R18" s="25">
        <v>2506</v>
      </c>
      <c r="S18" s="25">
        <v>6651</v>
      </c>
      <c r="T18" s="17">
        <v>1.9000684462999999</v>
      </c>
      <c r="U18" s="26"/>
      <c r="V18" s="26"/>
      <c r="W18" s="4"/>
      <c r="X18" s="1" t="s">
        <v>47</v>
      </c>
      <c r="Y18" s="24">
        <v>11.439033503999999</v>
      </c>
      <c r="Z18" s="17">
        <v>14.548709348999999</v>
      </c>
      <c r="AA18" s="4"/>
    </row>
    <row r="19" spans="1:28">
      <c r="A19" s="1" t="s">
        <v>48</v>
      </c>
      <c r="B19" s="2">
        <v>16823</v>
      </c>
      <c r="C19" s="3">
        <f t="shared" si="3"/>
        <v>14.385271834863955</v>
      </c>
      <c r="D19" s="3">
        <v>500.851</v>
      </c>
      <c r="E19" s="2">
        <v>93510</v>
      </c>
      <c r="F19" s="3">
        <f t="shared" si="0"/>
        <v>15.732518582575954</v>
      </c>
      <c r="G19" s="2">
        <v>2605.567</v>
      </c>
      <c r="H19" s="2">
        <v>69290</v>
      </c>
      <c r="I19" s="3">
        <f t="shared" si="1"/>
        <v>16.695862539245759</v>
      </c>
      <c r="J19" s="2">
        <v>24220</v>
      </c>
      <c r="K19" s="3">
        <f t="shared" si="2"/>
        <v>13.503492955547749</v>
      </c>
      <c r="L19" s="2">
        <v>1627</v>
      </c>
      <c r="M19" s="2">
        <v>881</v>
      </c>
      <c r="N19" s="46">
        <v>10582</v>
      </c>
      <c r="O19" s="4"/>
      <c r="P19" s="16"/>
      <c r="Q19" s="16" t="s">
        <v>46</v>
      </c>
      <c r="R19" s="25">
        <v>831</v>
      </c>
      <c r="S19" s="25">
        <v>1953</v>
      </c>
      <c r="T19" s="17">
        <v>1.4811772757999999</v>
      </c>
      <c r="U19" s="26"/>
      <c r="V19" s="26"/>
      <c r="W19" s="4"/>
      <c r="X19" s="1" t="s">
        <v>49</v>
      </c>
      <c r="Y19" s="24">
        <f>Y12+Y18</f>
        <v>35.321500338999996</v>
      </c>
      <c r="Z19" s="78">
        <f>Z12+Z18</f>
        <v>47.489808883999999</v>
      </c>
      <c r="AA19" s="4"/>
    </row>
    <row r="20" spans="1:28">
      <c r="A20" s="1" t="s">
        <v>50</v>
      </c>
      <c r="B20" s="2">
        <v>100123</v>
      </c>
      <c r="C20" s="3">
        <f t="shared" si="3"/>
        <v>85.614728165136043</v>
      </c>
      <c r="D20" s="3">
        <v>337.97199999999998</v>
      </c>
      <c r="E20" s="2">
        <v>500864</v>
      </c>
      <c r="F20" s="3">
        <f t="shared" si="0"/>
        <v>84.267481417424051</v>
      </c>
      <c r="G20" s="2">
        <v>1716.9570000000001</v>
      </c>
      <c r="H20" s="2">
        <v>345723</v>
      </c>
      <c r="I20" s="3">
        <f t="shared" si="1"/>
        <v>83.304137460754248</v>
      </c>
      <c r="J20" s="2">
        <v>155141</v>
      </c>
      <c r="K20" s="3">
        <f t="shared" si="2"/>
        <v>86.496507044452258</v>
      </c>
      <c r="L20" s="2">
        <v>9819</v>
      </c>
      <c r="M20" s="2">
        <v>5392</v>
      </c>
      <c r="N20" s="46">
        <v>80419</v>
      </c>
      <c r="O20" s="4"/>
      <c r="P20" s="16" t="s">
        <v>51</v>
      </c>
      <c r="Q20" s="16" t="s">
        <v>48</v>
      </c>
      <c r="R20" s="25">
        <v>5731</v>
      </c>
      <c r="S20" s="25">
        <v>16188</v>
      </c>
      <c r="T20" s="17">
        <v>1.839835729</v>
      </c>
      <c r="U20" s="29"/>
      <c r="V20" s="29"/>
      <c r="W20" s="4"/>
      <c r="X20" s="1" t="s">
        <v>52</v>
      </c>
      <c r="Z20" s="30"/>
      <c r="AA20" s="4"/>
      <c r="AB20" s="1"/>
    </row>
    <row r="21" spans="1:28">
      <c r="A21" s="1" t="s">
        <v>36</v>
      </c>
      <c r="B21" s="2">
        <v>66650</v>
      </c>
      <c r="C21" s="3">
        <f t="shared" si="3"/>
        <v>56.992116019359365</v>
      </c>
      <c r="D21" s="3">
        <v>441.26600000000002</v>
      </c>
      <c r="E21" s="2">
        <v>337441</v>
      </c>
      <c r="F21" s="3">
        <f t="shared" si="0"/>
        <v>56.772503507892338</v>
      </c>
      <c r="G21" s="2">
        <v>2169.393</v>
      </c>
      <c r="H21" s="2">
        <v>230578</v>
      </c>
      <c r="I21" s="3">
        <f t="shared" si="1"/>
        <v>55.559223446012538</v>
      </c>
      <c r="J21" s="2">
        <v>106863</v>
      </c>
      <c r="K21" s="3">
        <f t="shared" si="2"/>
        <v>59.57984177162259</v>
      </c>
      <c r="L21" s="2">
        <v>6886</v>
      </c>
      <c r="M21" s="2">
        <v>3871</v>
      </c>
      <c r="N21" s="46">
        <v>50780</v>
      </c>
      <c r="O21" s="4"/>
      <c r="P21" s="16"/>
      <c r="Q21" s="16" t="s">
        <v>50</v>
      </c>
      <c r="R21" s="25">
        <v>29173</v>
      </c>
      <c r="S21" s="25">
        <v>71205</v>
      </c>
      <c r="T21" s="17">
        <v>1.6783025325000001</v>
      </c>
      <c r="U21" s="29"/>
      <c r="V21" s="29"/>
      <c r="W21" s="4"/>
      <c r="X21" s="30" t="s">
        <v>149</v>
      </c>
      <c r="Y21" s="4"/>
      <c r="Z21" s="48"/>
      <c r="AA21" s="4"/>
      <c r="AB21" s="1"/>
    </row>
    <row r="22" spans="1:28">
      <c r="A22" s="1" t="s">
        <v>38</v>
      </c>
      <c r="B22" s="2">
        <v>50288</v>
      </c>
      <c r="C22" s="3">
        <f t="shared" si="3"/>
        <v>43.001043216527286</v>
      </c>
      <c r="D22" s="3">
        <v>275.185</v>
      </c>
      <c r="E22" s="2">
        <v>256920</v>
      </c>
      <c r="F22" s="3">
        <f t="shared" si="0"/>
        <v>43.22530931702935</v>
      </c>
      <c r="G22" s="2">
        <v>1425.038</v>
      </c>
      <c r="H22" s="2">
        <v>184425</v>
      </c>
      <c r="I22" s="3">
        <f t="shared" si="1"/>
        <v>44.438366990913536</v>
      </c>
      <c r="J22" s="2">
        <v>72495</v>
      </c>
      <c r="K22" s="3">
        <f t="shared" si="2"/>
        <v>40.418485623965076</v>
      </c>
      <c r="L22" s="2">
        <v>4560</v>
      </c>
      <c r="M22" s="2">
        <v>2400</v>
      </c>
      <c r="N22" s="46">
        <v>40219</v>
      </c>
      <c r="O22" s="4"/>
      <c r="P22" s="16" t="s">
        <v>80</v>
      </c>
      <c r="Q22" s="16" t="s">
        <v>53</v>
      </c>
      <c r="R22" s="25">
        <v>11953</v>
      </c>
      <c r="S22" s="25">
        <v>29593</v>
      </c>
      <c r="T22" s="17">
        <v>1.5989048597</v>
      </c>
      <c r="U22" s="29"/>
      <c r="V22" s="29"/>
      <c r="W22" s="4"/>
      <c r="X22" s="1" t="s">
        <v>54</v>
      </c>
      <c r="Y22" s="32">
        <v>2.6</v>
      </c>
      <c r="Z22" s="31">
        <v>6.1</v>
      </c>
      <c r="AA22" s="4"/>
      <c r="AB22" s="1"/>
    </row>
    <row r="23" spans="1:28">
      <c r="A23" s="1" t="s">
        <v>55</v>
      </c>
      <c r="B23" s="2" t="s">
        <v>82</v>
      </c>
      <c r="C23" s="3">
        <v>0</v>
      </c>
      <c r="E23" s="2">
        <v>13</v>
      </c>
      <c r="F23" s="3">
        <v>0</v>
      </c>
      <c r="H23" s="2" t="s">
        <v>82</v>
      </c>
      <c r="I23" s="3">
        <v>0</v>
      </c>
      <c r="J23" s="2" t="s">
        <v>82</v>
      </c>
      <c r="K23" s="3">
        <v>0</v>
      </c>
      <c r="L23" s="2" t="s">
        <v>138</v>
      </c>
      <c r="M23" s="2">
        <v>2</v>
      </c>
      <c r="N23" s="47" t="s">
        <v>82</v>
      </c>
      <c r="O23" s="4"/>
      <c r="P23" s="16"/>
      <c r="Q23" s="16" t="s">
        <v>56</v>
      </c>
      <c r="R23" s="25">
        <v>7208</v>
      </c>
      <c r="S23" s="25">
        <v>19941</v>
      </c>
      <c r="T23" s="17">
        <v>1.8015058179000001</v>
      </c>
      <c r="U23" s="29"/>
      <c r="V23" s="29"/>
      <c r="W23" s="4"/>
      <c r="X23" s="1" t="s">
        <v>57</v>
      </c>
      <c r="Y23" s="32">
        <v>0.4</v>
      </c>
      <c r="Z23" s="33" t="s">
        <v>145</v>
      </c>
      <c r="AA23" s="34"/>
    </row>
    <row r="24" spans="1:28">
      <c r="A24" s="1" t="s">
        <v>53</v>
      </c>
      <c r="B24" s="2">
        <v>51636</v>
      </c>
      <c r="C24" s="3">
        <f t="shared" ref="C24:C32" si="4">B24/$B$32*100</f>
        <v>44.153711969627011</v>
      </c>
      <c r="D24" s="3">
        <v>151.71100000000001</v>
      </c>
      <c r="E24" s="2">
        <v>224722</v>
      </c>
      <c r="F24" s="3">
        <f t="shared" si="0"/>
        <v>37.808181380746802</v>
      </c>
      <c r="G24" s="2">
        <v>655.78800000000001</v>
      </c>
      <c r="H24" s="2">
        <v>183065</v>
      </c>
      <c r="I24" s="3">
        <f t="shared" si="1"/>
        <v>44.110666412859359</v>
      </c>
      <c r="J24" s="2">
        <v>41657</v>
      </c>
      <c r="K24" s="3">
        <f t="shared" si="2"/>
        <v>23.225227334816374</v>
      </c>
      <c r="L24" s="2">
        <v>3541</v>
      </c>
      <c r="M24" s="2">
        <v>1282</v>
      </c>
      <c r="N24" s="46">
        <v>41764</v>
      </c>
      <c r="O24" s="4"/>
      <c r="P24" s="16"/>
      <c r="Q24" s="16" t="s">
        <v>58</v>
      </c>
      <c r="R24" s="25">
        <v>6030</v>
      </c>
      <c r="S24" s="25">
        <v>15637</v>
      </c>
      <c r="T24" s="17">
        <v>1.8973305954999999</v>
      </c>
      <c r="U24" s="26"/>
      <c r="V24" s="26"/>
      <c r="W24" s="4"/>
      <c r="X24" s="1" t="s">
        <v>59</v>
      </c>
      <c r="Y24" s="35" t="s">
        <v>60</v>
      </c>
      <c r="Z24" s="30" t="s">
        <v>146</v>
      </c>
      <c r="AA24" s="4"/>
    </row>
    <row r="25" spans="1:28">
      <c r="A25" s="1" t="s">
        <v>56</v>
      </c>
      <c r="B25" s="2">
        <v>32861</v>
      </c>
      <c r="C25" s="3">
        <f t="shared" si="4"/>
        <v>28.099293691105299</v>
      </c>
      <c r="D25" s="3">
        <v>98.984999999999999</v>
      </c>
      <c r="E25" s="2">
        <v>147174</v>
      </c>
      <c r="F25" s="3">
        <f t="shared" si="0"/>
        <v>24.761177305871389</v>
      </c>
      <c r="G25" s="2">
        <v>437.363</v>
      </c>
      <c r="H25" s="2">
        <v>118357</v>
      </c>
      <c r="I25" s="3">
        <f t="shared" si="1"/>
        <v>28.518865674087319</v>
      </c>
      <c r="J25" s="2">
        <v>28817</v>
      </c>
      <c r="K25" s="3">
        <f t="shared" si="2"/>
        <v>16.066480450042096</v>
      </c>
      <c r="L25" s="2">
        <v>2402</v>
      </c>
      <c r="M25" s="2">
        <v>979</v>
      </c>
      <c r="N25" s="46">
        <v>25876</v>
      </c>
      <c r="O25" s="4"/>
      <c r="P25" s="16"/>
      <c r="Q25" s="16" t="s">
        <v>61</v>
      </c>
      <c r="R25" s="25">
        <v>2459</v>
      </c>
      <c r="S25" s="25">
        <v>5532</v>
      </c>
      <c r="T25" s="17">
        <v>1.5715263518</v>
      </c>
      <c r="U25" s="36"/>
      <c r="V25" s="36"/>
      <c r="W25" s="4"/>
      <c r="X25" s="1" t="s">
        <v>150</v>
      </c>
      <c r="Y25" s="4"/>
      <c r="Z25" s="2"/>
      <c r="AA25" s="4"/>
    </row>
    <row r="26" spans="1:28">
      <c r="A26" s="1" t="s">
        <v>58</v>
      </c>
      <c r="B26" s="2">
        <v>7428</v>
      </c>
      <c r="C26" s="3">
        <f t="shared" si="4"/>
        <v>6.3516494792468317</v>
      </c>
      <c r="D26" s="3">
        <v>22.715</v>
      </c>
      <c r="E26" s="2">
        <v>86499</v>
      </c>
      <c r="F26" s="3">
        <f t="shared" si="0"/>
        <v>14.552958238415542</v>
      </c>
      <c r="G26" s="2">
        <v>262.827</v>
      </c>
      <c r="H26" s="2">
        <v>40494</v>
      </c>
      <c r="I26" s="3">
        <f t="shared" si="1"/>
        <v>9.7572847115632513</v>
      </c>
      <c r="J26" s="2">
        <v>46005</v>
      </c>
      <c r="K26" s="3">
        <f t="shared" si="2"/>
        <v>25.64938866308729</v>
      </c>
      <c r="L26" s="2">
        <v>2231</v>
      </c>
      <c r="M26" s="2">
        <v>1615</v>
      </c>
      <c r="N26" s="46">
        <v>5710</v>
      </c>
      <c r="O26" s="4"/>
      <c r="P26" s="16"/>
      <c r="Q26" s="16" t="s">
        <v>62</v>
      </c>
      <c r="R26" s="25">
        <v>514</v>
      </c>
      <c r="S26" s="25">
        <v>1494</v>
      </c>
      <c r="T26" s="17">
        <v>2.1108829568999998</v>
      </c>
      <c r="U26" s="29"/>
      <c r="V26" s="29"/>
      <c r="W26" s="4"/>
      <c r="X26" s="1" t="s">
        <v>8</v>
      </c>
      <c r="Y26" s="37">
        <v>61767.576237000001</v>
      </c>
      <c r="Z26" s="38">
        <v>75042.700035000002</v>
      </c>
      <c r="AA26" s="4"/>
    </row>
    <row r="27" spans="1:28">
      <c r="A27" s="1" t="s">
        <v>61</v>
      </c>
      <c r="B27" s="2">
        <v>2630</v>
      </c>
      <c r="C27" s="3">
        <f t="shared" si="4"/>
        <v>2.2489012022642929</v>
      </c>
      <c r="D27" s="3">
        <v>8.1259999999999994</v>
      </c>
      <c r="E27" s="2">
        <v>28345</v>
      </c>
      <c r="F27" s="3">
        <f t="shared" si="0"/>
        <v>4.7688828919165367</v>
      </c>
      <c r="G27" s="2">
        <v>84.838999999999999</v>
      </c>
      <c r="H27" s="2">
        <v>10968</v>
      </c>
      <c r="I27" s="3">
        <f t="shared" si="1"/>
        <v>2.642808779484016</v>
      </c>
      <c r="J27" s="2">
        <v>17377</v>
      </c>
      <c r="K27" s="3">
        <f t="shared" si="2"/>
        <v>9.6882822910220163</v>
      </c>
      <c r="L27" s="2">
        <v>856</v>
      </c>
      <c r="M27" s="2">
        <v>714</v>
      </c>
      <c r="N27" s="46">
        <v>1542</v>
      </c>
      <c r="O27" s="4"/>
      <c r="P27" s="16"/>
      <c r="Q27" s="16" t="s">
        <v>63</v>
      </c>
      <c r="R27" s="25">
        <v>5042</v>
      </c>
      <c r="S27" s="25">
        <v>11496</v>
      </c>
      <c r="T27" s="17">
        <v>1.6919917864</v>
      </c>
      <c r="U27" s="29"/>
      <c r="V27" s="29"/>
      <c r="W27" s="4"/>
      <c r="X27" s="1" t="s">
        <v>64</v>
      </c>
      <c r="Y27" s="37">
        <v>73008.148170999993</v>
      </c>
      <c r="Z27" s="38">
        <v>87561.261025999993</v>
      </c>
      <c r="AA27" s="4"/>
    </row>
    <row r="28" spans="1:28">
      <c r="A28" s="1" t="s">
        <v>62</v>
      </c>
      <c r="B28" s="2">
        <v>1585</v>
      </c>
      <c r="C28" s="3">
        <f t="shared" si="4"/>
        <v>1.3553263899577581</v>
      </c>
      <c r="D28" s="3">
        <v>4.7279999999999998</v>
      </c>
      <c r="E28" s="2">
        <v>13220</v>
      </c>
      <c r="F28" s="3">
        <f t="shared" si="0"/>
        <v>2.2241888104122993</v>
      </c>
      <c r="G28" s="2">
        <v>40.406999999999996</v>
      </c>
      <c r="H28" s="2">
        <v>7329</v>
      </c>
      <c r="I28" s="3">
        <f t="shared" si="1"/>
        <v>1.7659687768816883</v>
      </c>
      <c r="J28" s="2">
        <v>5891</v>
      </c>
      <c r="K28" s="3">
        <f t="shared" si="2"/>
        <v>3.2844375310128737</v>
      </c>
      <c r="L28" s="2">
        <v>223</v>
      </c>
      <c r="M28" s="2">
        <v>149</v>
      </c>
      <c r="N28" s="46">
        <v>1456</v>
      </c>
      <c r="O28" s="4"/>
      <c r="P28" s="16"/>
      <c r="Q28" s="16" t="s">
        <v>65</v>
      </c>
      <c r="R28" s="25">
        <v>1000</v>
      </c>
      <c r="S28" s="25">
        <v>2665</v>
      </c>
      <c r="T28" s="17">
        <v>1.9575633128000001</v>
      </c>
      <c r="U28" s="29"/>
      <c r="V28" s="29"/>
      <c r="W28" s="4"/>
      <c r="X28" s="1" t="s">
        <v>66</v>
      </c>
      <c r="Y28" s="37">
        <v>53445.558064999997</v>
      </c>
      <c r="Z28" s="38">
        <v>66750.898449</v>
      </c>
      <c r="AA28" s="4"/>
    </row>
    <row r="29" spans="1:28">
      <c r="A29" s="1" t="s">
        <v>63</v>
      </c>
      <c r="B29" s="2">
        <v>14940</v>
      </c>
      <c r="C29" s="3">
        <f t="shared" si="4"/>
        <v>12.775126981683854</v>
      </c>
      <c r="D29" s="3">
        <v>45.771000000000001</v>
      </c>
      <c r="E29" s="2">
        <v>65402</v>
      </c>
      <c r="F29" s="3">
        <f t="shared" si="0"/>
        <v>11.003509574779516</v>
      </c>
      <c r="G29" s="2">
        <v>201.613</v>
      </c>
      <c r="H29" s="2">
        <v>38654</v>
      </c>
      <c r="I29" s="3">
        <f t="shared" si="1"/>
        <v>9.3139251059605375</v>
      </c>
      <c r="J29" s="2">
        <v>26748</v>
      </c>
      <c r="K29" s="3">
        <f t="shared" si="2"/>
        <v>14.912940940338201</v>
      </c>
      <c r="L29" s="2">
        <v>1541</v>
      </c>
      <c r="M29" s="2">
        <v>1067</v>
      </c>
      <c r="N29" s="46">
        <v>10491</v>
      </c>
      <c r="O29" s="4"/>
      <c r="P29" s="16"/>
      <c r="Q29" s="16" t="s">
        <v>67</v>
      </c>
      <c r="R29" s="25">
        <v>698</v>
      </c>
      <c r="S29" s="16">
        <v>1035</v>
      </c>
      <c r="T29" s="17">
        <v>1.0568104037999999</v>
      </c>
      <c r="U29" s="26"/>
      <c r="V29" s="26"/>
      <c r="W29" s="4"/>
      <c r="X29" s="1" t="s">
        <v>68</v>
      </c>
      <c r="Y29" s="39">
        <v>24572.375613</v>
      </c>
      <c r="Z29" s="40">
        <v>32913.789997</v>
      </c>
      <c r="AA29" s="4"/>
    </row>
    <row r="30" spans="1:28">
      <c r="A30" s="1" t="s">
        <v>65</v>
      </c>
      <c r="B30" s="2">
        <v>3963</v>
      </c>
      <c r="C30" s="3">
        <f t="shared" si="4"/>
        <v>3.3887435226514802</v>
      </c>
      <c r="D30" s="3">
        <v>12.067</v>
      </c>
      <c r="E30" s="2">
        <v>21958</v>
      </c>
      <c r="F30" s="3">
        <f t="shared" si="0"/>
        <v>3.6943069515153755</v>
      </c>
      <c r="G30" s="2">
        <v>65.885999999999996</v>
      </c>
      <c r="H30" s="2">
        <v>13897</v>
      </c>
      <c r="I30" s="3">
        <f t="shared" si="1"/>
        <v>3.3485698038374698</v>
      </c>
      <c r="J30" s="2">
        <v>8061</v>
      </c>
      <c r="K30" s="3">
        <f t="shared" si="2"/>
        <v>4.4942880559318912</v>
      </c>
      <c r="L30" s="2">
        <v>415</v>
      </c>
      <c r="M30" s="2">
        <v>234</v>
      </c>
      <c r="N30" s="46">
        <v>3154</v>
      </c>
      <c r="O30" s="4"/>
      <c r="P30" s="16" t="s">
        <v>69</v>
      </c>
      <c r="Q30" s="16" t="s">
        <v>70</v>
      </c>
      <c r="R30" s="25">
        <v>11553</v>
      </c>
      <c r="S30" s="25">
        <v>25297</v>
      </c>
      <c r="T30" s="17">
        <v>1.5140314853000001</v>
      </c>
      <c r="V30" s="7"/>
      <c r="W30" s="4"/>
      <c r="X30" s="1"/>
      <c r="Z30" s="2"/>
      <c r="AA30" s="4"/>
    </row>
    <row r="31" spans="1:28">
      <c r="A31" s="1" t="s">
        <v>67</v>
      </c>
      <c r="B31" s="2">
        <v>1903</v>
      </c>
      <c r="C31" s="3">
        <f t="shared" si="4"/>
        <v>1.6272467634634789</v>
      </c>
      <c r="D31" s="3">
        <v>3.6629999999999998</v>
      </c>
      <c r="E31" s="2">
        <v>7054</v>
      </c>
      <c r="F31" s="3">
        <f t="shared" si="0"/>
        <v>1.1867948463425384</v>
      </c>
      <c r="G31" s="2">
        <v>13.86</v>
      </c>
      <c r="H31" s="2">
        <v>2249</v>
      </c>
      <c r="I31" s="3">
        <f t="shared" si="1"/>
        <v>0.54191073532636325</v>
      </c>
      <c r="J31" s="2">
        <v>4805</v>
      </c>
      <c r="K31" s="3">
        <f t="shared" si="2"/>
        <v>2.6789547337492543</v>
      </c>
      <c r="L31" s="2">
        <v>237</v>
      </c>
      <c r="M31" s="2">
        <v>233</v>
      </c>
      <c r="N31" s="47">
        <v>1008</v>
      </c>
      <c r="O31" s="4"/>
      <c r="P31" s="16"/>
      <c r="Q31" s="16" t="s">
        <v>71</v>
      </c>
      <c r="R31" s="25">
        <v>5056</v>
      </c>
      <c r="S31" s="25">
        <v>14008</v>
      </c>
      <c r="T31" s="17">
        <v>1.8590006845</v>
      </c>
      <c r="V31" s="7"/>
      <c r="W31" s="4"/>
      <c r="X31" s="1"/>
      <c r="Z31" s="30"/>
      <c r="AA31" s="4"/>
    </row>
    <row r="32" spans="1:28">
      <c r="A32" s="1" t="s">
        <v>72</v>
      </c>
      <c r="B32" s="2">
        <v>116946</v>
      </c>
      <c r="C32" s="3">
        <f t="shared" si="4"/>
        <v>100</v>
      </c>
      <c r="D32" s="3">
        <v>347.767</v>
      </c>
      <c r="E32" s="2">
        <v>594374</v>
      </c>
      <c r="F32" s="3">
        <f t="shared" si="0"/>
        <v>100</v>
      </c>
      <c r="G32" s="3">
        <v>1762.5830000000001</v>
      </c>
      <c r="H32" s="2">
        <v>415013</v>
      </c>
      <c r="I32" s="3">
        <f t="shared" si="1"/>
        <v>100</v>
      </c>
      <c r="J32" s="2">
        <v>179361</v>
      </c>
      <c r="K32" s="3"/>
      <c r="L32" s="2">
        <v>11446</v>
      </c>
      <c r="M32" s="2">
        <v>6273</v>
      </c>
      <c r="N32" s="46">
        <v>91001</v>
      </c>
      <c r="O32" s="4"/>
      <c r="P32" s="16"/>
      <c r="Q32" s="16" t="s">
        <v>73</v>
      </c>
      <c r="R32" s="25">
        <v>1384</v>
      </c>
      <c r="S32" s="25">
        <v>2598</v>
      </c>
      <c r="T32" s="17">
        <v>1.2758384668</v>
      </c>
      <c r="V32" s="7"/>
      <c r="W32" s="4"/>
      <c r="X32" s="1"/>
      <c r="Z32" s="30"/>
      <c r="AA32" s="4"/>
    </row>
    <row r="33" spans="1:27">
      <c r="A33" s="1" t="s">
        <v>74</v>
      </c>
      <c r="B33" s="2"/>
      <c r="D33" s="3">
        <v>369.423</v>
      </c>
      <c r="F33" s="32"/>
      <c r="G33" s="2">
        <v>1869.5060000000001</v>
      </c>
      <c r="H33" s="32"/>
      <c r="J33" s="2" t="s">
        <v>75</v>
      </c>
      <c r="L33" s="8"/>
      <c r="M33" s="8">
        <v>17778</v>
      </c>
      <c r="O33" s="4"/>
      <c r="P33" s="16"/>
      <c r="Q33" s="16" t="s">
        <v>76</v>
      </c>
      <c r="R33" s="25">
        <v>16911</v>
      </c>
      <c r="S33" s="25">
        <v>45490</v>
      </c>
      <c r="T33" s="17">
        <v>1.8124572211000001</v>
      </c>
      <c r="V33" s="7"/>
      <c r="W33" s="4"/>
      <c r="X33" s="16"/>
      <c r="Y33" s="16"/>
      <c r="Z33" s="16"/>
      <c r="AA33" s="4"/>
    </row>
    <row r="34" spans="1:27">
      <c r="B34" s="30"/>
      <c r="C34" s="41"/>
      <c r="D34" s="32"/>
      <c r="E34" s="32"/>
      <c r="F34" s="32"/>
      <c r="G34" s="32"/>
      <c r="H34" s="32"/>
      <c r="I34" s="1"/>
      <c r="J34" s="30"/>
      <c r="K34" s="30"/>
      <c r="L34" s="42"/>
      <c r="M34" s="30"/>
      <c r="N34" s="30"/>
      <c r="O34" s="1"/>
      <c r="P34" s="16" t="s">
        <v>81</v>
      </c>
      <c r="Q34" s="76">
        <v>0</v>
      </c>
      <c r="R34" s="25">
        <v>23789</v>
      </c>
      <c r="S34" s="25">
        <v>53493</v>
      </c>
      <c r="T34" s="17">
        <v>2.8008213552000001</v>
      </c>
      <c r="V34" s="7"/>
      <c r="W34" s="4"/>
      <c r="Y34" s="4"/>
      <c r="Z34" s="4"/>
      <c r="AA34" s="4"/>
    </row>
    <row r="35" spans="1:27" s="1" customFormat="1">
      <c r="C35" s="30"/>
      <c r="D35" s="41"/>
      <c r="E35" s="30"/>
      <c r="F35" s="30"/>
      <c r="G35" s="30"/>
      <c r="H35" s="30"/>
      <c r="J35" s="30"/>
      <c r="K35" s="30"/>
      <c r="L35" s="30"/>
      <c r="M35" s="30"/>
      <c r="N35" s="30"/>
      <c r="P35" s="16"/>
      <c r="Q35" s="44" t="s">
        <v>77</v>
      </c>
      <c r="R35" s="25">
        <v>1490</v>
      </c>
      <c r="S35" s="25">
        <v>3829</v>
      </c>
      <c r="T35" s="17">
        <v>2.7214236824000002</v>
      </c>
      <c r="U35" s="5"/>
      <c r="V35" s="7"/>
    </row>
    <row r="36" spans="1:27" s="1" customFormat="1">
      <c r="C36" s="30"/>
      <c r="D36" s="41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16"/>
      <c r="Q36" s="44" t="s">
        <v>78</v>
      </c>
      <c r="R36" s="25">
        <v>5538</v>
      </c>
      <c r="S36" s="25">
        <v>15126</v>
      </c>
      <c r="T36" s="17">
        <v>3.0143737166000002</v>
      </c>
      <c r="U36" s="5"/>
      <c r="V36" s="5"/>
    </row>
    <row r="37" spans="1:27" s="1" customFormat="1">
      <c r="C37" s="30"/>
      <c r="D37" s="41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16"/>
      <c r="Q37" s="16" t="s">
        <v>79</v>
      </c>
      <c r="R37" s="25">
        <v>4061</v>
      </c>
      <c r="S37" s="25">
        <v>14907</v>
      </c>
      <c r="T37" s="17">
        <v>3.8412046542999998</v>
      </c>
      <c r="U37" s="5"/>
      <c r="V37" s="5"/>
    </row>
    <row r="38" spans="1:27" s="1" customFormat="1">
      <c r="C38" s="30"/>
      <c r="D38" s="7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16"/>
      <c r="Q38" s="16" t="s">
        <v>34</v>
      </c>
      <c r="R38" s="25">
        <v>26</v>
      </c>
      <c r="S38" s="25">
        <v>38</v>
      </c>
      <c r="T38" s="17">
        <v>0.62422997950000003</v>
      </c>
      <c r="U38" s="5"/>
      <c r="V38" s="5"/>
    </row>
    <row r="39" spans="1:27" s="1" customFormat="1">
      <c r="A39" s="45"/>
      <c r="C39" s="30"/>
      <c r="D39" s="4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Q39" s="16" t="s">
        <v>54</v>
      </c>
      <c r="R39" s="25">
        <v>34904</v>
      </c>
      <c r="S39" s="25">
        <v>87393</v>
      </c>
      <c r="T39" s="17">
        <v>1.711156742</v>
      </c>
      <c r="U39" s="5"/>
      <c r="V39" s="5"/>
    </row>
    <row r="40" spans="1:27" s="1" customFormat="1">
      <c r="B40" s="30"/>
      <c r="C40" s="4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Q40" s="5"/>
      <c r="R40" s="16"/>
      <c r="S40" s="16"/>
      <c r="T40" s="17"/>
      <c r="U40" s="5"/>
      <c r="V40" s="5"/>
    </row>
    <row r="41" spans="1:27" s="1" customFormat="1">
      <c r="B41" s="2"/>
      <c r="C41" s="3"/>
      <c r="D41" s="2"/>
      <c r="E41" s="2"/>
      <c r="F41" s="3"/>
      <c r="G41" s="2"/>
      <c r="H41" s="2"/>
      <c r="I41" s="3"/>
      <c r="J41" s="2"/>
      <c r="K41" s="3"/>
      <c r="L41" s="2"/>
      <c r="M41" s="2"/>
      <c r="N41" s="2"/>
      <c r="P41" s="5"/>
      <c r="Q41" s="5"/>
      <c r="R41" s="5"/>
      <c r="S41" s="5"/>
      <c r="T41" s="6"/>
      <c r="U41" s="5"/>
      <c r="V41" s="7"/>
    </row>
    <row r="42" spans="1:27" s="1" customFormat="1">
      <c r="B42" s="2"/>
      <c r="C42" s="3"/>
      <c r="D42" s="2"/>
      <c r="E42" s="2"/>
      <c r="F42" s="3"/>
      <c r="G42" s="2"/>
      <c r="H42" s="2"/>
      <c r="I42" s="3"/>
      <c r="J42" s="2"/>
      <c r="K42" s="3"/>
      <c r="L42" s="2"/>
      <c r="M42" s="2"/>
      <c r="N42" s="2"/>
      <c r="P42" s="5"/>
      <c r="Q42" s="5"/>
      <c r="R42" s="5"/>
      <c r="S42" s="5"/>
      <c r="T42" s="6"/>
      <c r="U42" s="5"/>
      <c r="V42" s="7"/>
      <c r="X42" s="16"/>
      <c r="Y42" s="16"/>
      <c r="Z42" s="17"/>
    </row>
    <row r="43" spans="1:27" s="1" customFormat="1">
      <c r="B43" s="2"/>
      <c r="C43" s="3"/>
      <c r="D43" s="2"/>
      <c r="E43" s="2"/>
      <c r="F43" s="3"/>
      <c r="G43" s="2"/>
      <c r="H43" s="2"/>
      <c r="I43" s="3"/>
      <c r="J43" s="2"/>
      <c r="K43" s="3"/>
      <c r="L43" s="2"/>
      <c r="M43" s="2"/>
      <c r="N43" s="2"/>
      <c r="P43" s="5"/>
      <c r="Q43" s="5"/>
      <c r="R43" s="5"/>
      <c r="S43" s="5"/>
      <c r="T43" s="6"/>
      <c r="U43" s="5"/>
      <c r="V43" s="7"/>
      <c r="X43" s="16"/>
      <c r="Y43" s="16"/>
      <c r="Z43" s="17"/>
    </row>
    <row r="44" spans="1:27" s="1" customFormat="1">
      <c r="B44" s="2"/>
      <c r="C44" s="3"/>
      <c r="D44" s="2"/>
      <c r="E44" s="2"/>
      <c r="F44" s="3"/>
      <c r="G44" s="2"/>
      <c r="H44" s="2"/>
      <c r="I44" s="3"/>
      <c r="J44" s="2"/>
      <c r="K44" s="3"/>
      <c r="L44" s="2"/>
      <c r="M44" s="2"/>
      <c r="N44" s="2"/>
      <c r="P44" s="5"/>
      <c r="Q44" s="5"/>
      <c r="R44" s="5"/>
      <c r="S44" s="5"/>
      <c r="T44" s="6"/>
      <c r="U44" s="5"/>
      <c r="V44" s="7"/>
      <c r="X44" s="16"/>
      <c r="Y44" s="16"/>
      <c r="Z44" s="17"/>
    </row>
    <row r="45" spans="1:27" s="1" customFormat="1">
      <c r="B45" s="2"/>
      <c r="C45" s="3"/>
      <c r="D45" s="2"/>
      <c r="E45" s="2"/>
      <c r="F45" s="3"/>
      <c r="G45" s="2"/>
      <c r="H45" s="2"/>
      <c r="I45" s="3"/>
      <c r="J45" s="2"/>
      <c r="K45" s="3"/>
      <c r="L45" s="2"/>
      <c r="M45" s="2"/>
      <c r="N45" s="2"/>
      <c r="P45" s="5"/>
      <c r="Q45" s="5"/>
      <c r="R45" s="5"/>
      <c r="S45" s="5"/>
      <c r="T45" s="6"/>
      <c r="U45" s="5"/>
      <c r="V45" s="7"/>
      <c r="X45" s="16"/>
      <c r="Y45" s="16"/>
      <c r="Z45" s="16"/>
    </row>
    <row r="46" spans="1:27" s="1" customFormat="1">
      <c r="B46" s="2"/>
      <c r="C46" s="3"/>
      <c r="D46" s="2"/>
      <c r="E46" s="2"/>
      <c r="F46" s="3"/>
      <c r="G46" s="2"/>
      <c r="H46" s="2"/>
      <c r="I46" s="3"/>
      <c r="J46" s="2"/>
      <c r="K46" s="3"/>
      <c r="L46" s="2"/>
      <c r="M46" s="2"/>
      <c r="N46" s="2"/>
      <c r="P46" s="5"/>
      <c r="Q46" s="5"/>
      <c r="R46" s="5"/>
      <c r="S46" s="5"/>
      <c r="T46" s="6"/>
      <c r="U46" s="5"/>
      <c r="V46" s="7"/>
      <c r="X46" s="16"/>
      <c r="Y46" s="16"/>
      <c r="Z46" s="16"/>
    </row>
    <row r="47" spans="1:27" s="1" customFormat="1">
      <c r="B47" s="2"/>
      <c r="C47" s="3"/>
      <c r="D47" s="2"/>
      <c r="E47" s="2"/>
      <c r="F47" s="3"/>
      <c r="G47" s="2"/>
      <c r="H47" s="2"/>
      <c r="I47" s="3"/>
      <c r="J47" s="2"/>
      <c r="K47" s="3"/>
      <c r="L47" s="2"/>
      <c r="M47" s="2"/>
      <c r="N47" s="2"/>
      <c r="P47" s="5"/>
      <c r="Q47" s="5"/>
      <c r="R47" s="5"/>
      <c r="S47" s="5"/>
      <c r="T47" s="6"/>
      <c r="U47" s="5"/>
      <c r="V47" s="7"/>
      <c r="X47" s="16"/>
      <c r="Y47" s="16"/>
      <c r="Z47" s="16"/>
    </row>
    <row r="48" spans="1:27" s="1" customFormat="1">
      <c r="B48" s="2"/>
      <c r="C48" s="3"/>
      <c r="D48" s="2"/>
      <c r="E48" s="2"/>
      <c r="F48" s="3"/>
      <c r="G48" s="2"/>
      <c r="H48" s="2"/>
      <c r="I48" s="3"/>
      <c r="J48" s="2"/>
      <c r="K48" s="3"/>
      <c r="L48" s="2"/>
      <c r="M48" s="2"/>
      <c r="N48" s="2"/>
      <c r="P48" s="5"/>
      <c r="Q48" s="5"/>
      <c r="R48" s="5"/>
      <c r="S48" s="5"/>
      <c r="T48" s="6"/>
      <c r="U48" s="5"/>
      <c r="V48" s="7"/>
      <c r="X48" s="16"/>
      <c r="Y48" s="16"/>
      <c r="Z48" s="16"/>
    </row>
    <row r="49" spans="2:27" s="1" customFormat="1">
      <c r="B49" s="2"/>
      <c r="C49" s="3"/>
      <c r="D49" s="2"/>
      <c r="E49" s="2"/>
      <c r="F49" s="3"/>
      <c r="G49" s="2"/>
      <c r="H49" s="2"/>
      <c r="I49" s="3"/>
      <c r="J49" s="2"/>
      <c r="K49" s="3"/>
      <c r="L49" s="2"/>
      <c r="M49" s="2"/>
      <c r="N49" s="2"/>
      <c r="P49" s="5"/>
      <c r="Q49" s="5"/>
      <c r="R49" s="5"/>
      <c r="S49" s="5"/>
      <c r="T49" s="6"/>
      <c r="U49" s="5"/>
      <c r="V49" s="7"/>
      <c r="X49" s="16"/>
      <c r="Y49" s="16"/>
      <c r="Z49" s="16"/>
    </row>
    <row r="50" spans="2:27" s="1" customFormat="1">
      <c r="B50" s="2"/>
      <c r="C50" s="3"/>
      <c r="D50" s="2"/>
      <c r="E50" s="2"/>
      <c r="F50" s="3"/>
      <c r="G50" s="2"/>
      <c r="H50" s="2"/>
      <c r="I50" s="3"/>
      <c r="J50" s="2"/>
      <c r="K50" s="3"/>
      <c r="L50" s="2"/>
      <c r="M50" s="2"/>
      <c r="N50" s="2"/>
      <c r="P50" s="5"/>
      <c r="Q50" s="5"/>
      <c r="R50" s="5"/>
      <c r="S50" s="5"/>
      <c r="T50" s="6"/>
      <c r="U50" s="5"/>
      <c r="V50" s="7"/>
      <c r="X50" s="16"/>
      <c r="Y50" s="16"/>
      <c r="Z50" s="16"/>
    </row>
    <row r="51" spans="2:27" s="1" customFormat="1">
      <c r="B51" s="2"/>
      <c r="C51" s="3"/>
      <c r="D51" s="2"/>
      <c r="E51" s="2"/>
      <c r="F51" s="3"/>
      <c r="G51" s="2"/>
      <c r="H51" s="2"/>
      <c r="I51" s="3"/>
      <c r="J51" s="2"/>
      <c r="K51" s="3"/>
      <c r="L51" s="2"/>
      <c r="M51" s="2"/>
      <c r="N51" s="2"/>
      <c r="O51" s="4"/>
      <c r="P51" s="5"/>
      <c r="Q51" s="5"/>
      <c r="R51" s="5"/>
      <c r="S51" s="5"/>
      <c r="T51" s="6"/>
      <c r="U51" s="5"/>
      <c r="V51" s="7"/>
      <c r="X51" s="16"/>
      <c r="Y51" s="16"/>
      <c r="Z51" s="16"/>
    </row>
    <row r="52" spans="2:27" s="1" customFormat="1">
      <c r="B52" s="2"/>
      <c r="C52" s="3"/>
      <c r="D52" s="2"/>
      <c r="E52" s="2"/>
      <c r="F52" s="3"/>
      <c r="G52" s="2"/>
      <c r="H52" s="2"/>
      <c r="I52" s="3"/>
      <c r="J52" s="2"/>
      <c r="K52" s="3"/>
      <c r="L52" s="2"/>
      <c r="M52" s="2"/>
      <c r="N52" s="2"/>
      <c r="O52" s="4"/>
      <c r="P52" s="5"/>
      <c r="Q52" s="5"/>
      <c r="R52" s="5"/>
      <c r="S52" s="5"/>
      <c r="T52" s="6"/>
      <c r="U52" s="5"/>
      <c r="V52" s="7"/>
      <c r="X52" s="16"/>
      <c r="Y52" s="16"/>
      <c r="Z52" s="16"/>
    </row>
    <row r="53" spans="2:27">
      <c r="B53" s="2"/>
      <c r="C53" s="3"/>
      <c r="D53" s="2"/>
      <c r="F53" s="3"/>
      <c r="I53" s="3"/>
      <c r="K53" s="3"/>
      <c r="O53" s="4"/>
      <c r="P53" s="5"/>
      <c r="V53" s="7"/>
      <c r="W53" s="4"/>
      <c r="X53" s="16"/>
      <c r="Y53" s="16"/>
      <c r="Z53" s="16"/>
      <c r="AA53" s="4"/>
    </row>
    <row r="54" spans="2:27">
      <c r="B54" s="2"/>
      <c r="C54" s="3"/>
      <c r="D54" s="2"/>
      <c r="F54" s="3"/>
      <c r="I54" s="3"/>
      <c r="K54" s="3"/>
      <c r="O54" s="4"/>
      <c r="P54" s="5"/>
      <c r="V54" s="7"/>
      <c r="W54" s="4"/>
      <c r="X54" s="16"/>
      <c r="Y54" s="16"/>
      <c r="Z54" s="16"/>
      <c r="AA54" s="4"/>
    </row>
    <row r="55" spans="2:27">
      <c r="B55" s="2"/>
      <c r="C55" s="3"/>
      <c r="D55" s="2"/>
      <c r="F55" s="3"/>
      <c r="I55" s="3"/>
      <c r="K55" s="3"/>
      <c r="O55" s="4"/>
      <c r="P55" s="5"/>
      <c r="V55" s="7"/>
      <c r="W55" s="4"/>
      <c r="X55" s="16"/>
      <c r="Y55" s="16"/>
      <c r="Z55" s="16"/>
      <c r="AA55" s="4"/>
    </row>
    <row r="56" spans="2:27">
      <c r="B56" s="2"/>
      <c r="C56" s="3"/>
      <c r="D56" s="2"/>
      <c r="F56" s="3"/>
      <c r="I56" s="3"/>
      <c r="K56" s="3"/>
      <c r="O56" s="4"/>
      <c r="P56" s="5"/>
      <c r="V56" s="7"/>
      <c r="W56" s="4"/>
      <c r="X56" s="16"/>
      <c r="Y56" s="16"/>
      <c r="Z56" s="16"/>
      <c r="AA56" s="4"/>
    </row>
    <row r="57" spans="2:27">
      <c r="B57" s="2"/>
      <c r="C57" s="3"/>
      <c r="D57" s="2"/>
      <c r="F57" s="3"/>
      <c r="I57" s="3"/>
      <c r="K57" s="3"/>
      <c r="O57" s="4"/>
      <c r="P57" s="5"/>
      <c r="V57" s="7"/>
      <c r="W57" s="4"/>
      <c r="X57" s="16"/>
      <c r="Y57" s="16"/>
      <c r="Z57" s="16"/>
      <c r="AA57" s="4"/>
    </row>
    <row r="58" spans="2:27">
      <c r="B58" s="2"/>
      <c r="C58" s="3"/>
      <c r="D58" s="2"/>
      <c r="F58" s="3"/>
      <c r="I58" s="3"/>
      <c r="K58" s="3"/>
      <c r="O58" s="4"/>
      <c r="P58" s="5"/>
      <c r="V58" s="7"/>
      <c r="W58" s="4"/>
      <c r="X58" s="1"/>
      <c r="Z58" s="2"/>
      <c r="AA58" s="4"/>
    </row>
    <row r="59" spans="2:27">
      <c r="B59" s="2"/>
      <c r="D59" s="2"/>
      <c r="O59" s="4"/>
      <c r="P59" s="5"/>
      <c r="V59" s="7"/>
      <c r="W59" s="4"/>
      <c r="X59" s="1"/>
      <c r="Z59" s="2"/>
      <c r="AA59" s="4"/>
    </row>
    <row r="60" spans="2:27">
      <c r="B60" s="30"/>
      <c r="C60" s="41"/>
      <c r="D60" s="2"/>
      <c r="O60" s="4"/>
      <c r="P60" s="5"/>
      <c r="V60" s="7"/>
      <c r="W60" s="4"/>
      <c r="X60" s="1"/>
      <c r="Z60" s="2"/>
      <c r="AA60" s="4"/>
    </row>
    <row r="61" spans="2:27">
      <c r="B61" s="2"/>
      <c r="C61" s="3"/>
      <c r="D61" s="2"/>
      <c r="O61" s="4"/>
      <c r="P61" s="5"/>
      <c r="V61" s="7"/>
      <c r="W61" s="4"/>
      <c r="X61" s="1"/>
      <c r="Z61" s="2"/>
      <c r="AA61" s="4"/>
    </row>
    <row r="62" spans="2:27">
      <c r="O62" s="4"/>
      <c r="P62" s="5"/>
      <c r="V62" s="7"/>
      <c r="W62" s="4"/>
      <c r="X62" s="1"/>
      <c r="Z62" s="2"/>
      <c r="AA62" s="4"/>
    </row>
    <row r="63" spans="2:27">
      <c r="P63" s="5"/>
      <c r="V63" s="7"/>
      <c r="W63" s="4"/>
      <c r="X63" s="1"/>
      <c r="Z63" s="2"/>
      <c r="AA63" s="4"/>
    </row>
  </sheetData>
  <pageMargins left="1" right="2.9" top="1" bottom="1.5" header="0" footer="0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84"/>
  <sheetViews>
    <sheetView showGridLines="0" zoomScaleNormal="100" workbookViewId="0">
      <selection activeCell="L37" sqref="L37"/>
    </sheetView>
  </sheetViews>
  <sheetFormatPr defaultRowHeight="15"/>
  <cols>
    <col min="1" max="1" width="12.7109375" style="121" customWidth="1"/>
    <col min="2" max="2" width="9.5703125" style="138" customWidth="1"/>
    <col min="3" max="4" width="9.5703125" style="125" customWidth="1"/>
    <col min="5" max="5" width="9.5703125" style="251" customWidth="1"/>
    <col min="6" max="230" width="9.140625" style="122"/>
    <col min="231" max="231" width="27.28515625" style="122" bestFit="1" customWidth="1"/>
    <col min="232" max="232" width="6.85546875" style="122" customWidth="1"/>
    <col min="233" max="233" width="9.42578125" style="122" customWidth="1"/>
    <col min="234" max="241" width="7.5703125" style="122" customWidth="1"/>
    <col min="242" max="244" width="16" style="122" customWidth="1"/>
    <col min="245" max="245" width="7.5703125" style="122" customWidth="1"/>
    <col min="246" max="486" width="9.140625" style="122"/>
    <col min="487" max="487" width="27.28515625" style="122" bestFit="1" customWidth="1"/>
    <col min="488" max="488" width="6.85546875" style="122" customWidth="1"/>
    <col min="489" max="489" width="9.42578125" style="122" customWidth="1"/>
    <col min="490" max="497" width="7.5703125" style="122" customWidth="1"/>
    <col min="498" max="500" width="16" style="122" customWidth="1"/>
    <col min="501" max="501" width="7.5703125" style="122" customWidth="1"/>
    <col min="502" max="742" width="9.140625" style="122"/>
    <col min="743" max="743" width="27.28515625" style="122" bestFit="1" customWidth="1"/>
    <col min="744" max="744" width="6.85546875" style="122" customWidth="1"/>
    <col min="745" max="745" width="9.42578125" style="122" customWidth="1"/>
    <col min="746" max="753" width="7.5703125" style="122" customWidth="1"/>
    <col min="754" max="756" width="16" style="122" customWidth="1"/>
    <col min="757" max="757" width="7.5703125" style="122" customWidth="1"/>
    <col min="758" max="998" width="9.140625" style="122"/>
    <col min="999" max="999" width="27.28515625" style="122" bestFit="1" customWidth="1"/>
    <col min="1000" max="1000" width="6.85546875" style="122" customWidth="1"/>
    <col min="1001" max="1001" width="9.42578125" style="122" customWidth="1"/>
    <col min="1002" max="1009" width="7.5703125" style="122" customWidth="1"/>
    <col min="1010" max="1012" width="16" style="122" customWidth="1"/>
    <col min="1013" max="1013" width="7.5703125" style="122" customWidth="1"/>
    <col min="1014" max="1254" width="9.140625" style="122"/>
    <col min="1255" max="1255" width="27.28515625" style="122" bestFit="1" customWidth="1"/>
    <col min="1256" max="1256" width="6.85546875" style="122" customWidth="1"/>
    <col min="1257" max="1257" width="9.42578125" style="122" customWidth="1"/>
    <col min="1258" max="1265" width="7.5703125" style="122" customWidth="1"/>
    <col min="1266" max="1268" width="16" style="122" customWidth="1"/>
    <col min="1269" max="1269" width="7.5703125" style="122" customWidth="1"/>
    <col min="1270" max="1510" width="9.140625" style="122"/>
    <col min="1511" max="1511" width="27.28515625" style="122" bestFit="1" customWidth="1"/>
    <col min="1512" max="1512" width="6.85546875" style="122" customWidth="1"/>
    <col min="1513" max="1513" width="9.42578125" style="122" customWidth="1"/>
    <col min="1514" max="1521" width="7.5703125" style="122" customWidth="1"/>
    <col min="1522" max="1524" width="16" style="122" customWidth="1"/>
    <col min="1525" max="1525" width="7.5703125" style="122" customWidth="1"/>
    <col min="1526" max="1766" width="9.140625" style="122"/>
    <col min="1767" max="1767" width="27.28515625" style="122" bestFit="1" customWidth="1"/>
    <col min="1768" max="1768" width="6.85546875" style="122" customWidth="1"/>
    <col min="1769" max="1769" width="9.42578125" style="122" customWidth="1"/>
    <col min="1770" max="1777" width="7.5703125" style="122" customWidth="1"/>
    <col min="1778" max="1780" width="16" style="122" customWidth="1"/>
    <col min="1781" max="1781" width="7.5703125" style="122" customWidth="1"/>
    <col min="1782" max="2022" width="9.140625" style="122"/>
    <col min="2023" max="2023" width="27.28515625" style="122" bestFit="1" customWidth="1"/>
    <col min="2024" max="2024" width="6.85546875" style="122" customWidth="1"/>
    <col min="2025" max="2025" width="9.42578125" style="122" customWidth="1"/>
    <col min="2026" max="2033" width="7.5703125" style="122" customWidth="1"/>
    <col min="2034" max="2036" width="16" style="122" customWidth="1"/>
    <col min="2037" max="2037" width="7.5703125" style="122" customWidth="1"/>
    <col min="2038" max="2278" width="9.140625" style="122"/>
    <col min="2279" max="2279" width="27.28515625" style="122" bestFit="1" customWidth="1"/>
    <col min="2280" max="2280" width="6.85546875" style="122" customWidth="1"/>
    <col min="2281" max="2281" width="9.42578125" style="122" customWidth="1"/>
    <col min="2282" max="2289" width="7.5703125" style="122" customWidth="1"/>
    <col min="2290" max="2292" width="16" style="122" customWidth="1"/>
    <col min="2293" max="2293" width="7.5703125" style="122" customWidth="1"/>
    <col min="2294" max="2534" width="9.140625" style="122"/>
    <col min="2535" max="2535" width="27.28515625" style="122" bestFit="1" customWidth="1"/>
    <col min="2536" max="2536" width="6.85546875" style="122" customWidth="1"/>
    <col min="2537" max="2537" width="9.42578125" style="122" customWidth="1"/>
    <col min="2538" max="2545" width="7.5703125" style="122" customWidth="1"/>
    <col min="2546" max="2548" width="16" style="122" customWidth="1"/>
    <col min="2549" max="2549" width="7.5703125" style="122" customWidth="1"/>
    <col min="2550" max="2790" width="9.140625" style="122"/>
    <col min="2791" max="2791" width="27.28515625" style="122" bestFit="1" customWidth="1"/>
    <col min="2792" max="2792" width="6.85546875" style="122" customWidth="1"/>
    <col min="2793" max="2793" width="9.42578125" style="122" customWidth="1"/>
    <col min="2794" max="2801" width="7.5703125" style="122" customWidth="1"/>
    <col min="2802" max="2804" width="16" style="122" customWidth="1"/>
    <col min="2805" max="2805" width="7.5703125" style="122" customWidth="1"/>
    <col min="2806" max="3046" width="9.140625" style="122"/>
    <col min="3047" max="3047" width="27.28515625" style="122" bestFit="1" customWidth="1"/>
    <col min="3048" max="3048" width="6.85546875" style="122" customWidth="1"/>
    <col min="3049" max="3049" width="9.42578125" style="122" customWidth="1"/>
    <col min="3050" max="3057" width="7.5703125" style="122" customWidth="1"/>
    <col min="3058" max="3060" width="16" style="122" customWidth="1"/>
    <col min="3061" max="3061" width="7.5703125" style="122" customWidth="1"/>
    <col min="3062" max="3302" width="9.140625" style="122"/>
    <col min="3303" max="3303" width="27.28515625" style="122" bestFit="1" customWidth="1"/>
    <col min="3304" max="3304" width="6.85546875" style="122" customWidth="1"/>
    <col min="3305" max="3305" width="9.42578125" style="122" customWidth="1"/>
    <col min="3306" max="3313" width="7.5703125" style="122" customWidth="1"/>
    <col min="3314" max="3316" width="16" style="122" customWidth="1"/>
    <col min="3317" max="3317" width="7.5703125" style="122" customWidth="1"/>
    <col min="3318" max="3558" width="9.140625" style="122"/>
    <col min="3559" max="3559" width="27.28515625" style="122" bestFit="1" customWidth="1"/>
    <col min="3560" max="3560" width="6.85546875" style="122" customWidth="1"/>
    <col min="3561" max="3561" width="9.42578125" style="122" customWidth="1"/>
    <col min="3562" max="3569" width="7.5703125" style="122" customWidth="1"/>
    <col min="3570" max="3572" width="16" style="122" customWidth="1"/>
    <col min="3573" max="3573" width="7.5703125" style="122" customWidth="1"/>
    <col min="3574" max="3814" width="9.140625" style="122"/>
    <col min="3815" max="3815" width="27.28515625" style="122" bestFit="1" customWidth="1"/>
    <col min="3816" max="3816" width="6.85546875" style="122" customWidth="1"/>
    <col min="3817" max="3817" width="9.42578125" style="122" customWidth="1"/>
    <col min="3818" max="3825" width="7.5703125" style="122" customWidth="1"/>
    <col min="3826" max="3828" width="16" style="122" customWidth="1"/>
    <col min="3829" max="3829" width="7.5703125" style="122" customWidth="1"/>
    <col min="3830" max="4070" width="9.140625" style="122"/>
    <col min="4071" max="4071" width="27.28515625" style="122" bestFit="1" customWidth="1"/>
    <col min="4072" max="4072" width="6.85546875" style="122" customWidth="1"/>
    <col min="4073" max="4073" width="9.42578125" style="122" customWidth="1"/>
    <col min="4074" max="4081" width="7.5703125" style="122" customWidth="1"/>
    <col min="4082" max="4084" width="16" style="122" customWidth="1"/>
    <col min="4085" max="4085" width="7.5703125" style="122" customWidth="1"/>
    <col min="4086" max="4326" width="9.140625" style="122"/>
    <col min="4327" max="4327" width="27.28515625" style="122" bestFit="1" customWidth="1"/>
    <col min="4328" max="4328" width="6.85546875" style="122" customWidth="1"/>
    <col min="4329" max="4329" width="9.42578125" style="122" customWidth="1"/>
    <col min="4330" max="4337" width="7.5703125" style="122" customWidth="1"/>
    <col min="4338" max="4340" width="16" style="122" customWidth="1"/>
    <col min="4341" max="4341" width="7.5703125" style="122" customWidth="1"/>
    <col min="4342" max="4582" width="9.140625" style="122"/>
    <col min="4583" max="4583" width="27.28515625" style="122" bestFit="1" customWidth="1"/>
    <col min="4584" max="4584" width="6.85546875" style="122" customWidth="1"/>
    <col min="4585" max="4585" width="9.42578125" style="122" customWidth="1"/>
    <col min="4586" max="4593" width="7.5703125" style="122" customWidth="1"/>
    <col min="4594" max="4596" width="16" style="122" customWidth="1"/>
    <col min="4597" max="4597" width="7.5703125" style="122" customWidth="1"/>
    <col min="4598" max="4838" width="9.140625" style="122"/>
    <col min="4839" max="4839" width="27.28515625" style="122" bestFit="1" customWidth="1"/>
    <col min="4840" max="4840" width="6.85546875" style="122" customWidth="1"/>
    <col min="4841" max="4841" width="9.42578125" style="122" customWidth="1"/>
    <col min="4842" max="4849" width="7.5703125" style="122" customWidth="1"/>
    <col min="4850" max="4852" width="16" style="122" customWidth="1"/>
    <col min="4853" max="4853" width="7.5703125" style="122" customWidth="1"/>
    <col min="4854" max="5094" width="9.140625" style="122"/>
    <col min="5095" max="5095" width="27.28515625" style="122" bestFit="1" customWidth="1"/>
    <col min="5096" max="5096" width="6.85546875" style="122" customWidth="1"/>
    <col min="5097" max="5097" width="9.42578125" style="122" customWidth="1"/>
    <col min="5098" max="5105" width="7.5703125" style="122" customWidth="1"/>
    <col min="5106" max="5108" width="16" style="122" customWidth="1"/>
    <col min="5109" max="5109" width="7.5703125" style="122" customWidth="1"/>
    <col min="5110" max="5350" width="9.140625" style="122"/>
    <col min="5351" max="5351" width="27.28515625" style="122" bestFit="1" customWidth="1"/>
    <col min="5352" max="5352" width="6.85546875" style="122" customWidth="1"/>
    <col min="5353" max="5353" width="9.42578125" style="122" customWidth="1"/>
    <col min="5354" max="5361" width="7.5703125" style="122" customWidth="1"/>
    <col min="5362" max="5364" width="16" style="122" customWidth="1"/>
    <col min="5365" max="5365" width="7.5703125" style="122" customWidth="1"/>
    <col min="5366" max="5606" width="9.140625" style="122"/>
    <col min="5607" max="5607" width="27.28515625" style="122" bestFit="1" customWidth="1"/>
    <col min="5608" max="5608" width="6.85546875" style="122" customWidth="1"/>
    <col min="5609" max="5609" width="9.42578125" style="122" customWidth="1"/>
    <col min="5610" max="5617" width="7.5703125" style="122" customWidth="1"/>
    <col min="5618" max="5620" width="16" style="122" customWidth="1"/>
    <col min="5621" max="5621" width="7.5703125" style="122" customWidth="1"/>
    <col min="5622" max="5862" width="9.140625" style="122"/>
    <col min="5863" max="5863" width="27.28515625" style="122" bestFit="1" customWidth="1"/>
    <col min="5864" max="5864" width="6.85546875" style="122" customWidth="1"/>
    <col min="5865" max="5865" width="9.42578125" style="122" customWidth="1"/>
    <col min="5866" max="5873" width="7.5703125" style="122" customWidth="1"/>
    <col min="5874" max="5876" width="16" style="122" customWidth="1"/>
    <col min="5877" max="5877" width="7.5703125" style="122" customWidth="1"/>
    <col min="5878" max="6118" width="9.140625" style="122"/>
    <col min="6119" max="6119" width="27.28515625" style="122" bestFit="1" customWidth="1"/>
    <col min="6120" max="6120" width="6.85546875" style="122" customWidth="1"/>
    <col min="6121" max="6121" width="9.42578125" style="122" customWidth="1"/>
    <col min="6122" max="6129" width="7.5703125" style="122" customWidth="1"/>
    <col min="6130" max="6132" width="16" style="122" customWidth="1"/>
    <col min="6133" max="6133" width="7.5703125" style="122" customWidth="1"/>
    <col min="6134" max="6374" width="9.140625" style="122"/>
    <col min="6375" max="6375" width="27.28515625" style="122" bestFit="1" customWidth="1"/>
    <col min="6376" max="6376" width="6.85546875" style="122" customWidth="1"/>
    <col min="6377" max="6377" width="9.42578125" style="122" customWidth="1"/>
    <col min="6378" max="6385" width="7.5703125" style="122" customWidth="1"/>
    <col min="6386" max="6388" width="16" style="122" customWidth="1"/>
    <col min="6389" max="6389" width="7.5703125" style="122" customWidth="1"/>
    <col min="6390" max="6630" width="9.140625" style="122"/>
    <col min="6631" max="6631" width="27.28515625" style="122" bestFit="1" customWidth="1"/>
    <col min="6632" max="6632" width="6.85546875" style="122" customWidth="1"/>
    <col min="6633" max="6633" width="9.42578125" style="122" customWidth="1"/>
    <col min="6634" max="6641" width="7.5703125" style="122" customWidth="1"/>
    <col min="6642" max="6644" width="16" style="122" customWidth="1"/>
    <col min="6645" max="6645" width="7.5703125" style="122" customWidth="1"/>
    <col min="6646" max="6886" width="9.140625" style="122"/>
    <col min="6887" max="6887" width="27.28515625" style="122" bestFit="1" customWidth="1"/>
    <col min="6888" max="6888" width="6.85546875" style="122" customWidth="1"/>
    <col min="6889" max="6889" width="9.42578125" style="122" customWidth="1"/>
    <col min="6890" max="6897" width="7.5703125" style="122" customWidth="1"/>
    <col min="6898" max="6900" width="16" style="122" customWidth="1"/>
    <col min="6901" max="6901" width="7.5703125" style="122" customWidth="1"/>
    <col min="6902" max="7142" width="9.140625" style="122"/>
    <col min="7143" max="7143" width="27.28515625" style="122" bestFit="1" customWidth="1"/>
    <col min="7144" max="7144" width="6.85546875" style="122" customWidth="1"/>
    <col min="7145" max="7145" width="9.42578125" style="122" customWidth="1"/>
    <col min="7146" max="7153" width="7.5703125" style="122" customWidth="1"/>
    <col min="7154" max="7156" width="16" style="122" customWidth="1"/>
    <col min="7157" max="7157" width="7.5703125" style="122" customWidth="1"/>
    <col min="7158" max="7398" width="9.140625" style="122"/>
    <col min="7399" max="7399" width="27.28515625" style="122" bestFit="1" customWidth="1"/>
    <col min="7400" max="7400" width="6.85546875" style="122" customWidth="1"/>
    <col min="7401" max="7401" width="9.42578125" style="122" customWidth="1"/>
    <col min="7402" max="7409" width="7.5703125" style="122" customWidth="1"/>
    <col min="7410" max="7412" width="16" style="122" customWidth="1"/>
    <col min="7413" max="7413" width="7.5703125" style="122" customWidth="1"/>
    <col min="7414" max="7654" width="9.140625" style="122"/>
    <col min="7655" max="7655" width="27.28515625" style="122" bestFit="1" customWidth="1"/>
    <col min="7656" max="7656" width="6.85546875" style="122" customWidth="1"/>
    <col min="7657" max="7657" width="9.42578125" style="122" customWidth="1"/>
    <col min="7658" max="7665" width="7.5703125" style="122" customWidth="1"/>
    <col min="7666" max="7668" width="16" style="122" customWidth="1"/>
    <col min="7669" max="7669" width="7.5703125" style="122" customWidth="1"/>
    <col min="7670" max="7910" width="9.140625" style="122"/>
    <col min="7911" max="7911" width="27.28515625" style="122" bestFit="1" customWidth="1"/>
    <col min="7912" max="7912" width="6.85546875" style="122" customWidth="1"/>
    <col min="7913" max="7913" width="9.42578125" style="122" customWidth="1"/>
    <col min="7914" max="7921" width="7.5703125" style="122" customWidth="1"/>
    <col min="7922" max="7924" width="16" style="122" customWidth="1"/>
    <col min="7925" max="7925" width="7.5703125" style="122" customWidth="1"/>
    <col min="7926" max="8166" width="9.140625" style="122"/>
    <col min="8167" max="8167" width="27.28515625" style="122" bestFit="1" customWidth="1"/>
    <col min="8168" max="8168" width="6.85546875" style="122" customWidth="1"/>
    <col min="8169" max="8169" width="9.42578125" style="122" customWidth="1"/>
    <col min="8170" max="8177" width="7.5703125" style="122" customWidth="1"/>
    <col min="8178" max="8180" width="16" style="122" customWidth="1"/>
    <col min="8181" max="8181" width="7.5703125" style="122" customWidth="1"/>
    <col min="8182" max="8422" width="9.140625" style="122"/>
    <col min="8423" max="8423" width="27.28515625" style="122" bestFit="1" customWidth="1"/>
    <col min="8424" max="8424" width="6.85546875" style="122" customWidth="1"/>
    <col min="8425" max="8425" width="9.42578125" style="122" customWidth="1"/>
    <col min="8426" max="8433" width="7.5703125" style="122" customWidth="1"/>
    <col min="8434" max="8436" width="16" style="122" customWidth="1"/>
    <col min="8437" max="8437" width="7.5703125" style="122" customWidth="1"/>
    <col min="8438" max="8678" width="9.140625" style="122"/>
    <col min="8679" max="8679" width="27.28515625" style="122" bestFit="1" customWidth="1"/>
    <col min="8680" max="8680" width="6.85546875" style="122" customWidth="1"/>
    <col min="8681" max="8681" width="9.42578125" style="122" customWidth="1"/>
    <col min="8682" max="8689" width="7.5703125" style="122" customWidth="1"/>
    <col min="8690" max="8692" width="16" style="122" customWidth="1"/>
    <col min="8693" max="8693" width="7.5703125" style="122" customWidth="1"/>
    <col min="8694" max="8934" width="9.140625" style="122"/>
    <col min="8935" max="8935" width="27.28515625" style="122" bestFit="1" customWidth="1"/>
    <col min="8936" max="8936" width="6.85546875" style="122" customWidth="1"/>
    <col min="8937" max="8937" width="9.42578125" style="122" customWidth="1"/>
    <col min="8938" max="8945" width="7.5703125" style="122" customWidth="1"/>
    <col min="8946" max="8948" width="16" style="122" customWidth="1"/>
    <col min="8949" max="8949" width="7.5703125" style="122" customWidth="1"/>
    <col min="8950" max="9190" width="9.140625" style="122"/>
    <col min="9191" max="9191" width="27.28515625" style="122" bestFit="1" customWidth="1"/>
    <col min="9192" max="9192" width="6.85546875" style="122" customWidth="1"/>
    <col min="9193" max="9193" width="9.42578125" style="122" customWidth="1"/>
    <col min="9194" max="9201" width="7.5703125" style="122" customWidth="1"/>
    <col min="9202" max="9204" width="16" style="122" customWidth="1"/>
    <col min="9205" max="9205" width="7.5703125" style="122" customWidth="1"/>
    <col min="9206" max="9446" width="9.140625" style="122"/>
    <col min="9447" max="9447" width="27.28515625" style="122" bestFit="1" customWidth="1"/>
    <col min="9448" max="9448" width="6.85546875" style="122" customWidth="1"/>
    <col min="9449" max="9449" width="9.42578125" style="122" customWidth="1"/>
    <col min="9450" max="9457" width="7.5703125" style="122" customWidth="1"/>
    <col min="9458" max="9460" width="16" style="122" customWidth="1"/>
    <col min="9461" max="9461" width="7.5703125" style="122" customWidth="1"/>
    <col min="9462" max="9702" width="9.140625" style="122"/>
    <col min="9703" max="9703" width="27.28515625" style="122" bestFit="1" customWidth="1"/>
    <col min="9704" max="9704" width="6.85546875" style="122" customWidth="1"/>
    <col min="9705" max="9705" width="9.42578125" style="122" customWidth="1"/>
    <col min="9706" max="9713" width="7.5703125" style="122" customWidth="1"/>
    <col min="9714" max="9716" width="16" style="122" customWidth="1"/>
    <col min="9717" max="9717" width="7.5703125" style="122" customWidth="1"/>
    <col min="9718" max="9958" width="9.140625" style="122"/>
    <col min="9959" max="9959" width="27.28515625" style="122" bestFit="1" customWidth="1"/>
    <col min="9960" max="9960" width="6.85546875" style="122" customWidth="1"/>
    <col min="9961" max="9961" width="9.42578125" style="122" customWidth="1"/>
    <col min="9962" max="9969" width="7.5703125" style="122" customWidth="1"/>
    <col min="9970" max="9972" width="16" style="122" customWidth="1"/>
    <col min="9973" max="9973" width="7.5703125" style="122" customWidth="1"/>
    <col min="9974" max="10214" width="9.140625" style="122"/>
    <col min="10215" max="10215" width="27.28515625" style="122" bestFit="1" customWidth="1"/>
    <col min="10216" max="10216" width="6.85546875" style="122" customWidth="1"/>
    <col min="10217" max="10217" width="9.42578125" style="122" customWidth="1"/>
    <col min="10218" max="10225" width="7.5703125" style="122" customWidth="1"/>
    <col min="10226" max="10228" width="16" style="122" customWidth="1"/>
    <col min="10229" max="10229" width="7.5703125" style="122" customWidth="1"/>
    <col min="10230" max="10470" width="9.140625" style="122"/>
    <col min="10471" max="10471" width="27.28515625" style="122" bestFit="1" customWidth="1"/>
    <col min="10472" max="10472" width="6.85546875" style="122" customWidth="1"/>
    <col min="10473" max="10473" width="9.42578125" style="122" customWidth="1"/>
    <col min="10474" max="10481" width="7.5703125" style="122" customWidth="1"/>
    <col min="10482" max="10484" width="16" style="122" customWidth="1"/>
    <col min="10485" max="10485" width="7.5703125" style="122" customWidth="1"/>
    <col min="10486" max="10726" width="9.140625" style="122"/>
    <col min="10727" max="10727" width="27.28515625" style="122" bestFit="1" customWidth="1"/>
    <col min="10728" max="10728" width="6.85546875" style="122" customWidth="1"/>
    <col min="10729" max="10729" width="9.42578125" style="122" customWidth="1"/>
    <col min="10730" max="10737" width="7.5703125" style="122" customWidth="1"/>
    <col min="10738" max="10740" width="16" style="122" customWidth="1"/>
    <col min="10741" max="10741" width="7.5703125" style="122" customWidth="1"/>
    <col min="10742" max="10982" width="9.140625" style="122"/>
    <col min="10983" max="10983" width="27.28515625" style="122" bestFit="1" customWidth="1"/>
    <col min="10984" max="10984" width="6.85546875" style="122" customWidth="1"/>
    <col min="10985" max="10985" width="9.42578125" style="122" customWidth="1"/>
    <col min="10986" max="10993" width="7.5703125" style="122" customWidth="1"/>
    <col min="10994" max="10996" width="16" style="122" customWidth="1"/>
    <col min="10997" max="10997" width="7.5703125" style="122" customWidth="1"/>
    <col min="10998" max="11238" width="9.140625" style="122"/>
    <col min="11239" max="11239" width="27.28515625" style="122" bestFit="1" customWidth="1"/>
    <col min="11240" max="11240" width="6.85546875" style="122" customWidth="1"/>
    <col min="11241" max="11241" width="9.42578125" style="122" customWidth="1"/>
    <col min="11242" max="11249" width="7.5703125" style="122" customWidth="1"/>
    <col min="11250" max="11252" width="16" style="122" customWidth="1"/>
    <col min="11253" max="11253" width="7.5703125" style="122" customWidth="1"/>
    <col min="11254" max="11494" width="9.140625" style="122"/>
    <col min="11495" max="11495" width="27.28515625" style="122" bestFit="1" customWidth="1"/>
    <col min="11496" max="11496" width="6.85546875" style="122" customWidth="1"/>
    <col min="11497" max="11497" width="9.42578125" style="122" customWidth="1"/>
    <col min="11498" max="11505" width="7.5703125" style="122" customWidth="1"/>
    <col min="11506" max="11508" width="16" style="122" customWidth="1"/>
    <col min="11509" max="11509" width="7.5703125" style="122" customWidth="1"/>
    <col min="11510" max="11750" width="9.140625" style="122"/>
    <col min="11751" max="11751" width="27.28515625" style="122" bestFit="1" customWidth="1"/>
    <col min="11752" max="11752" width="6.85546875" style="122" customWidth="1"/>
    <col min="11753" max="11753" width="9.42578125" style="122" customWidth="1"/>
    <col min="11754" max="11761" width="7.5703125" style="122" customWidth="1"/>
    <col min="11762" max="11764" width="16" style="122" customWidth="1"/>
    <col min="11765" max="11765" width="7.5703125" style="122" customWidth="1"/>
    <col min="11766" max="12006" width="9.140625" style="122"/>
    <col min="12007" max="12007" width="27.28515625" style="122" bestFit="1" customWidth="1"/>
    <col min="12008" max="12008" width="6.85546875" style="122" customWidth="1"/>
    <col min="12009" max="12009" width="9.42578125" style="122" customWidth="1"/>
    <col min="12010" max="12017" width="7.5703125" style="122" customWidth="1"/>
    <col min="12018" max="12020" width="16" style="122" customWidth="1"/>
    <col min="12021" max="12021" width="7.5703125" style="122" customWidth="1"/>
    <col min="12022" max="12262" width="9.140625" style="122"/>
    <col min="12263" max="12263" width="27.28515625" style="122" bestFit="1" customWidth="1"/>
    <col min="12264" max="12264" width="6.85546875" style="122" customWidth="1"/>
    <col min="12265" max="12265" width="9.42578125" style="122" customWidth="1"/>
    <col min="12266" max="12273" width="7.5703125" style="122" customWidth="1"/>
    <col min="12274" max="12276" width="16" style="122" customWidth="1"/>
    <col min="12277" max="12277" width="7.5703125" style="122" customWidth="1"/>
    <col min="12278" max="12518" width="9.140625" style="122"/>
    <col min="12519" max="12519" width="27.28515625" style="122" bestFit="1" customWidth="1"/>
    <col min="12520" max="12520" width="6.85546875" style="122" customWidth="1"/>
    <col min="12521" max="12521" width="9.42578125" style="122" customWidth="1"/>
    <col min="12522" max="12529" width="7.5703125" style="122" customWidth="1"/>
    <col min="12530" max="12532" width="16" style="122" customWidth="1"/>
    <col min="12533" max="12533" width="7.5703125" style="122" customWidth="1"/>
    <col min="12534" max="12774" width="9.140625" style="122"/>
    <col min="12775" max="12775" width="27.28515625" style="122" bestFit="1" customWidth="1"/>
    <col min="12776" max="12776" width="6.85546875" style="122" customWidth="1"/>
    <col min="12777" max="12777" width="9.42578125" style="122" customWidth="1"/>
    <col min="12778" max="12785" width="7.5703125" style="122" customWidth="1"/>
    <col min="12786" max="12788" width="16" style="122" customWidth="1"/>
    <col min="12789" max="12789" width="7.5703125" style="122" customWidth="1"/>
    <col min="12790" max="13030" width="9.140625" style="122"/>
    <col min="13031" max="13031" width="27.28515625" style="122" bestFit="1" customWidth="1"/>
    <col min="13032" max="13032" width="6.85546875" style="122" customWidth="1"/>
    <col min="13033" max="13033" width="9.42578125" style="122" customWidth="1"/>
    <col min="13034" max="13041" width="7.5703125" style="122" customWidth="1"/>
    <col min="13042" max="13044" width="16" style="122" customWidth="1"/>
    <col min="13045" max="13045" width="7.5703125" style="122" customWidth="1"/>
    <col min="13046" max="13286" width="9.140625" style="122"/>
    <col min="13287" max="13287" width="27.28515625" style="122" bestFit="1" customWidth="1"/>
    <col min="13288" max="13288" width="6.85546875" style="122" customWidth="1"/>
    <col min="13289" max="13289" width="9.42578125" style="122" customWidth="1"/>
    <col min="13290" max="13297" width="7.5703125" style="122" customWidth="1"/>
    <col min="13298" max="13300" width="16" style="122" customWidth="1"/>
    <col min="13301" max="13301" width="7.5703125" style="122" customWidth="1"/>
    <col min="13302" max="13542" width="9.140625" style="122"/>
    <col min="13543" max="13543" width="27.28515625" style="122" bestFit="1" customWidth="1"/>
    <col min="13544" max="13544" width="6.85546875" style="122" customWidth="1"/>
    <col min="13545" max="13545" width="9.42578125" style="122" customWidth="1"/>
    <col min="13546" max="13553" width="7.5703125" style="122" customWidth="1"/>
    <col min="13554" max="13556" width="16" style="122" customWidth="1"/>
    <col min="13557" max="13557" width="7.5703125" style="122" customWidth="1"/>
    <col min="13558" max="13798" width="9.140625" style="122"/>
    <col min="13799" max="13799" width="27.28515625" style="122" bestFit="1" customWidth="1"/>
    <col min="13800" max="13800" width="6.85546875" style="122" customWidth="1"/>
    <col min="13801" max="13801" width="9.42578125" style="122" customWidth="1"/>
    <col min="13802" max="13809" width="7.5703125" style="122" customWidth="1"/>
    <col min="13810" max="13812" width="16" style="122" customWidth="1"/>
    <col min="13813" max="13813" width="7.5703125" style="122" customWidth="1"/>
    <col min="13814" max="14054" width="9.140625" style="122"/>
    <col min="14055" max="14055" width="27.28515625" style="122" bestFit="1" customWidth="1"/>
    <col min="14056" max="14056" width="6.85546875" style="122" customWidth="1"/>
    <col min="14057" max="14057" width="9.42578125" style="122" customWidth="1"/>
    <col min="14058" max="14065" width="7.5703125" style="122" customWidth="1"/>
    <col min="14066" max="14068" width="16" style="122" customWidth="1"/>
    <col min="14069" max="14069" width="7.5703125" style="122" customWidth="1"/>
    <col min="14070" max="14310" width="9.140625" style="122"/>
    <col min="14311" max="14311" width="27.28515625" style="122" bestFit="1" customWidth="1"/>
    <col min="14312" max="14312" width="6.85546875" style="122" customWidth="1"/>
    <col min="14313" max="14313" width="9.42578125" style="122" customWidth="1"/>
    <col min="14314" max="14321" width="7.5703125" style="122" customWidth="1"/>
    <col min="14322" max="14324" width="16" style="122" customWidth="1"/>
    <col min="14325" max="14325" width="7.5703125" style="122" customWidth="1"/>
    <col min="14326" max="14566" width="9.140625" style="122"/>
    <col min="14567" max="14567" width="27.28515625" style="122" bestFit="1" customWidth="1"/>
    <col min="14568" max="14568" width="6.85546875" style="122" customWidth="1"/>
    <col min="14569" max="14569" width="9.42578125" style="122" customWidth="1"/>
    <col min="14570" max="14577" width="7.5703125" style="122" customWidth="1"/>
    <col min="14578" max="14580" width="16" style="122" customWidth="1"/>
    <col min="14581" max="14581" width="7.5703125" style="122" customWidth="1"/>
    <col min="14582" max="14822" width="9.140625" style="122"/>
    <col min="14823" max="14823" width="27.28515625" style="122" bestFit="1" customWidth="1"/>
    <col min="14824" max="14824" width="6.85546875" style="122" customWidth="1"/>
    <col min="14825" max="14825" width="9.42578125" style="122" customWidth="1"/>
    <col min="14826" max="14833" width="7.5703125" style="122" customWidth="1"/>
    <col min="14834" max="14836" width="16" style="122" customWidth="1"/>
    <col min="14837" max="14837" width="7.5703125" style="122" customWidth="1"/>
    <col min="14838" max="15078" width="9.140625" style="122"/>
    <col min="15079" max="15079" width="27.28515625" style="122" bestFit="1" customWidth="1"/>
    <col min="15080" max="15080" width="6.85546875" style="122" customWidth="1"/>
    <col min="15081" max="15081" width="9.42578125" style="122" customWidth="1"/>
    <col min="15082" max="15089" width="7.5703125" style="122" customWidth="1"/>
    <col min="15090" max="15092" width="16" style="122" customWidth="1"/>
    <col min="15093" max="15093" width="7.5703125" style="122" customWidth="1"/>
    <col min="15094" max="15334" width="9.140625" style="122"/>
    <col min="15335" max="15335" width="27.28515625" style="122" bestFit="1" customWidth="1"/>
    <col min="15336" max="15336" width="6.85546875" style="122" customWidth="1"/>
    <col min="15337" max="15337" width="9.42578125" style="122" customWidth="1"/>
    <col min="15338" max="15345" width="7.5703125" style="122" customWidth="1"/>
    <col min="15346" max="15348" width="16" style="122" customWidth="1"/>
    <col min="15349" max="15349" width="7.5703125" style="122" customWidth="1"/>
    <col min="15350" max="15590" width="9.140625" style="122"/>
    <col min="15591" max="15591" width="27.28515625" style="122" bestFit="1" customWidth="1"/>
    <col min="15592" max="15592" width="6.85546875" style="122" customWidth="1"/>
    <col min="15593" max="15593" width="9.42578125" style="122" customWidth="1"/>
    <col min="15594" max="15601" width="7.5703125" style="122" customWidth="1"/>
    <col min="15602" max="15604" width="16" style="122" customWidth="1"/>
    <col min="15605" max="15605" width="7.5703125" style="122" customWidth="1"/>
    <col min="15606" max="15846" width="9.140625" style="122"/>
    <col min="15847" max="15847" width="27.28515625" style="122" bestFit="1" customWidth="1"/>
    <col min="15848" max="15848" width="6.85546875" style="122" customWidth="1"/>
    <col min="15849" max="15849" width="9.42578125" style="122" customWidth="1"/>
    <col min="15850" max="15857" width="7.5703125" style="122" customWidth="1"/>
    <col min="15858" max="15860" width="16" style="122" customWidth="1"/>
    <col min="15861" max="15861" width="7.5703125" style="122" customWidth="1"/>
    <col min="15862" max="16102" width="9.140625" style="122"/>
    <col min="16103" max="16103" width="27.28515625" style="122" bestFit="1" customWidth="1"/>
    <col min="16104" max="16104" width="6.85546875" style="122" customWidth="1"/>
    <col min="16105" max="16105" width="9.42578125" style="122" customWidth="1"/>
    <col min="16106" max="16113" width="7.5703125" style="122" customWidth="1"/>
    <col min="16114" max="16116" width="16" style="122" customWidth="1"/>
    <col min="16117" max="16117" width="7.5703125" style="122" customWidth="1"/>
    <col min="16118" max="16384" width="9.140625" style="122"/>
  </cols>
  <sheetData>
    <row r="1" spans="1:5" ht="16.5" customHeight="1">
      <c r="A1" s="121" t="s">
        <v>254</v>
      </c>
    </row>
    <row r="2" spans="1:5">
      <c r="A2" s="121" t="s">
        <v>255</v>
      </c>
    </row>
    <row r="5" spans="1:5">
      <c r="A5" s="124" t="s">
        <v>244</v>
      </c>
      <c r="B5" s="125" t="s">
        <v>72</v>
      </c>
      <c r="C5" s="125" t="s">
        <v>245</v>
      </c>
      <c r="D5" s="125" t="s">
        <v>246</v>
      </c>
      <c r="E5" s="251" t="s">
        <v>32</v>
      </c>
    </row>
    <row r="6" spans="1:5">
      <c r="A6" s="233" t="s">
        <v>247</v>
      </c>
      <c r="B6" s="252">
        <v>682</v>
      </c>
      <c r="C6" s="141">
        <v>409</v>
      </c>
      <c r="D6" s="141">
        <v>563</v>
      </c>
      <c r="E6" s="141">
        <v>806</v>
      </c>
    </row>
    <row r="7" spans="1:5">
      <c r="A7" s="233" t="s">
        <v>248</v>
      </c>
      <c r="B7" s="252">
        <v>387</v>
      </c>
      <c r="C7" s="141">
        <v>271</v>
      </c>
      <c r="D7" s="141">
        <v>344</v>
      </c>
      <c r="E7" s="141">
        <v>435</v>
      </c>
    </row>
    <row r="8" spans="1:5">
      <c r="A8" s="233" t="s">
        <v>249</v>
      </c>
      <c r="B8" s="252">
        <v>425</v>
      </c>
      <c r="C8" s="141">
        <v>298</v>
      </c>
      <c r="D8" s="141">
        <v>363</v>
      </c>
      <c r="E8" s="141">
        <v>487</v>
      </c>
    </row>
    <row r="9" spans="1:5">
      <c r="A9" s="233" t="s">
        <v>250</v>
      </c>
      <c r="B9" s="252">
        <v>337</v>
      </c>
      <c r="C9" s="141">
        <v>177</v>
      </c>
      <c r="D9" s="141">
        <v>304</v>
      </c>
      <c r="E9" s="141">
        <v>381</v>
      </c>
    </row>
    <row r="10" spans="1:5">
      <c r="A10" s="233" t="s">
        <v>251</v>
      </c>
      <c r="B10" s="252">
        <v>351</v>
      </c>
      <c r="C10" s="141">
        <v>240</v>
      </c>
      <c r="D10" s="141">
        <v>306</v>
      </c>
      <c r="E10" s="141">
        <v>398</v>
      </c>
    </row>
    <row r="11" spans="1:5">
      <c r="A11" s="233" t="s">
        <v>252</v>
      </c>
      <c r="B11" s="252">
        <v>190</v>
      </c>
      <c r="C11" s="141">
        <v>155</v>
      </c>
      <c r="D11" s="141">
        <v>174</v>
      </c>
      <c r="E11" s="141">
        <v>207</v>
      </c>
    </row>
    <row r="12" spans="1:5">
      <c r="A12" s="233" t="s">
        <v>253</v>
      </c>
      <c r="B12" s="252">
        <v>409</v>
      </c>
      <c r="C12" s="141">
        <v>255</v>
      </c>
      <c r="D12" s="141">
        <v>374</v>
      </c>
      <c r="E12" s="141">
        <v>455</v>
      </c>
    </row>
    <row r="13" spans="1:5">
      <c r="A13" s="233"/>
      <c r="B13" s="253"/>
    </row>
    <row r="14" spans="1:5">
      <c r="A14" s="233"/>
      <c r="B14" s="253"/>
    </row>
    <row r="24" spans="1:2">
      <c r="A24" s="233"/>
      <c r="B24" s="253"/>
    </row>
    <row r="25" spans="1:2">
      <c r="A25" s="233"/>
      <c r="B25" s="253"/>
    </row>
    <row r="26" spans="1:2">
      <c r="A26" s="233"/>
      <c r="B26" s="253"/>
    </row>
    <row r="27" spans="1:2">
      <c r="A27" s="233"/>
      <c r="B27" s="253"/>
    </row>
    <row r="28" spans="1:2">
      <c r="A28" s="233"/>
      <c r="B28" s="253"/>
    </row>
    <row r="29" spans="1:2">
      <c r="A29" s="233"/>
      <c r="B29" s="253"/>
    </row>
    <row r="30" spans="1:2">
      <c r="A30" s="233"/>
      <c r="B30" s="253"/>
    </row>
    <row r="31" spans="1:2">
      <c r="A31" s="233"/>
      <c r="B31" s="253"/>
    </row>
    <row r="32" spans="1:2">
      <c r="A32" s="233"/>
      <c r="B32" s="253"/>
    </row>
    <row r="33" spans="1:5">
      <c r="A33" s="233"/>
      <c r="B33" s="253"/>
    </row>
    <row r="34" spans="1:5">
      <c r="A34" s="233"/>
      <c r="B34" s="253"/>
    </row>
    <row r="35" spans="1:5">
      <c r="A35" s="233"/>
      <c r="B35" s="253"/>
    </row>
    <row r="36" spans="1:5">
      <c r="A36" s="233"/>
      <c r="B36" s="253"/>
    </row>
    <row r="37" spans="1:5">
      <c r="A37" s="233"/>
      <c r="B37" s="253"/>
    </row>
    <row r="38" spans="1:5">
      <c r="A38" s="233"/>
      <c r="B38" s="253"/>
    </row>
    <row r="39" spans="1:5">
      <c r="A39" s="233"/>
      <c r="B39" s="253"/>
      <c r="E39" s="253"/>
    </row>
    <row r="40" spans="1:5">
      <c r="A40" s="233"/>
      <c r="B40" s="253"/>
      <c r="E40" s="253"/>
    </row>
    <row r="41" spans="1:5">
      <c r="A41" s="233"/>
      <c r="B41" s="253"/>
      <c r="E41" s="253"/>
    </row>
    <row r="42" spans="1:5">
      <c r="A42" s="233"/>
      <c r="B42" s="253"/>
      <c r="E42" s="253"/>
    </row>
    <row r="43" spans="1:5">
      <c r="A43" s="233"/>
      <c r="B43" s="253"/>
      <c r="E43" s="253"/>
    </row>
    <row r="44" spans="1:5">
      <c r="A44" s="233"/>
      <c r="B44" s="253"/>
      <c r="E44" s="253"/>
    </row>
    <row r="45" spans="1:5">
      <c r="A45" s="233"/>
      <c r="B45" s="253"/>
      <c r="E45" s="253"/>
    </row>
    <row r="46" spans="1:5">
      <c r="A46" s="233"/>
      <c r="B46" s="253"/>
      <c r="E46" s="253"/>
    </row>
    <row r="47" spans="1:5">
      <c r="A47" s="233"/>
      <c r="B47" s="253"/>
      <c r="E47" s="253"/>
    </row>
    <row r="48" spans="1:5">
      <c r="A48" s="233"/>
      <c r="B48" s="253"/>
      <c r="E48" s="253"/>
    </row>
    <row r="49" spans="1:5">
      <c r="A49" s="233"/>
      <c r="B49" s="253"/>
      <c r="E49" s="253"/>
    </row>
    <row r="50" spans="1:5">
      <c r="A50" s="233"/>
      <c r="B50" s="253"/>
      <c r="E50" s="253"/>
    </row>
    <row r="51" spans="1:5">
      <c r="A51" s="233"/>
      <c r="B51" s="253"/>
      <c r="E51" s="253"/>
    </row>
    <row r="52" spans="1:5">
      <c r="A52" s="233"/>
      <c r="B52" s="253"/>
      <c r="E52" s="253"/>
    </row>
    <row r="53" spans="1:5">
      <c r="A53" s="233"/>
      <c r="B53" s="253"/>
      <c r="E53" s="253"/>
    </row>
    <row r="54" spans="1:5">
      <c r="A54" s="233"/>
      <c r="B54" s="253"/>
      <c r="E54" s="253"/>
    </row>
    <row r="55" spans="1:5">
      <c r="A55" s="233"/>
      <c r="B55" s="253"/>
      <c r="E55" s="253"/>
    </row>
    <row r="56" spans="1:5">
      <c r="A56" s="233"/>
      <c r="B56" s="253"/>
      <c r="E56" s="253"/>
    </row>
    <row r="57" spans="1:5">
      <c r="A57" s="233"/>
      <c r="B57" s="253"/>
      <c r="E57" s="253"/>
    </row>
    <row r="58" spans="1:5">
      <c r="A58" s="233"/>
      <c r="B58" s="253"/>
      <c r="E58" s="253"/>
    </row>
    <row r="59" spans="1:5">
      <c r="A59" s="233"/>
      <c r="B59" s="253"/>
      <c r="E59" s="253"/>
    </row>
    <row r="60" spans="1:5">
      <c r="A60" s="233"/>
      <c r="B60" s="253"/>
      <c r="E60" s="253"/>
    </row>
    <row r="61" spans="1:5">
      <c r="A61" s="233"/>
      <c r="B61" s="253"/>
      <c r="E61" s="253"/>
    </row>
    <row r="62" spans="1:5">
      <c r="A62" s="233"/>
      <c r="B62" s="253"/>
      <c r="E62" s="253"/>
    </row>
    <row r="63" spans="1:5">
      <c r="A63" s="233"/>
      <c r="B63" s="253"/>
      <c r="E63" s="253"/>
    </row>
    <row r="64" spans="1:5">
      <c r="A64" s="233"/>
      <c r="B64" s="253"/>
      <c r="E64" s="253"/>
    </row>
    <row r="65" spans="1:5">
      <c r="A65" s="233"/>
      <c r="B65" s="253"/>
      <c r="E65" s="253"/>
    </row>
    <row r="66" spans="1:5">
      <c r="A66" s="233"/>
      <c r="B66" s="253"/>
      <c r="E66" s="253"/>
    </row>
    <row r="67" spans="1:5">
      <c r="A67" s="233"/>
      <c r="B67" s="253"/>
      <c r="E67" s="253"/>
    </row>
    <row r="68" spans="1:5">
      <c r="A68" s="233"/>
      <c r="B68" s="253"/>
      <c r="E68" s="253"/>
    </row>
    <row r="69" spans="1:5">
      <c r="A69" s="233"/>
      <c r="B69" s="253"/>
      <c r="E69" s="253"/>
    </row>
    <row r="70" spans="1:5">
      <c r="A70" s="233"/>
      <c r="B70" s="253"/>
      <c r="E70" s="253"/>
    </row>
    <row r="71" spans="1:5">
      <c r="A71" s="233"/>
      <c r="B71" s="253"/>
      <c r="E71" s="253"/>
    </row>
    <row r="72" spans="1:5">
      <c r="A72" s="233"/>
      <c r="B72" s="253"/>
      <c r="E72" s="253"/>
    </row>
    <row r="73" spans="1:5">
      <c r="A73" s="233"/>
      <c r="B73" s="253"/>
      <c r="E73" s="253"/>
    </row>
    <row r="74" spans="1:5">
      <c r="A74" s="233"/>
      <c r="B74" s="253"/>
      <c r="E74" s="253"/>
    </row>
    <row r="75" spans="1:5">
      <c r="A75" s="233"/>
      <c r="B75" s="253"/>
      <c r="E75" s="253"/>
    </row>
    <row r="76" spans="1:5">
      <c r="A76" s="233"/>
      <c r="B76" s="253"/>
      <c r="E76" s="253"/>
    </row>
    <row r="77" spans="1:5">
      <c r="A77" s="233"/>
      <c r="B77" s="253"/>
      <c r="E77" s="253"/>
    </row>
    <row r="78" spans="1:5">
      <c r="A78" s="233"/>
      <c r="B78" s="253"/>
      <c r="E78" s="253"/>
    </row>
    <row r="79" spans="1:5">
      <c r="A79" s="233"/>
      <c r="B79" s="253"/>
      <c r="E79" s="253"/>
    </row>
    <row r="80" spans="1:5">
      <c r="A80" s="233"/>
      <c r="B80" s="253"/>
      <c r="E80" s="253"/>
    </row>
    <row r="81" spans="1:5">
      <c r="A81" s="233"/>
      <c r="B81" s="253"/>
      <c r="E81" s="253"/>
    </row>
    <row r="82" spans="1:5">
      <c r="A82" s="233"/>
      <c r="B82" s="253"/>
      <c r="E82" s="253"/>
    </row>
    <row r="83" spans="1:5">
      <c r="A83" s="233"/>
      <c r="B83" s="253"/>
      <c r="E83" s="253"/>
    </row>
    <row r="84" spans="1:5">
      <c r="A84" s="233"/>
      <c r="B84" s="253"/>
      <c r="E84" s="253"/>
    </row>
  </sheetData>
  <pageMargins left="0.75" right="0.75" top="1" bottom="1" header="0.5" footer="0.5"/>
  <pageSetup scale="6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84"/>
  <sheetViews>
    <sheetView showGridLines="0" zoomScaleNormal="100" workbookViewId="0">
      <selection activeCell="L37" sqref="L37"/>
    </sheetView>
  </sheetViews>
  <sheetFormatPr defaultRowHeight="15"/>
  <cols>
    <col min="1" max="1" width="12.7109375" style="121" customWidth="1"/>
    <col min="2" max="2" width="9.5703125" style="138" customWidth="1"/>
    <col min="3" max="4" width="9.5703125" style="125" customWidth="1"/>
    <col min="5" max="5" width="9.5703125" style="251" customWidth="1"/>
    <col min="6" max="230" width="9.140625" style="122"/>
    <col min="231" max="231" width="27.28515625" style="122" bestFit="1" customWidth="1"/>
    <col min="232" max="232" width="6.85546875" style="122" customWidth="1"/>
    <col min="233" max="233" width="9.42578125" style="122" customWidth="1"/>
    <col min="234" max="241" width="7.5703125" style="122" customWidth="1"/>
    <col min="242" max="244" width="16" style="122" customWidth="1"/>
    <col min="245" max="245" width="7.5703125" style="122" customWidth="1"/>
    <col min="246" max="486" width="9.140625" style="122"/>
    <col min="487" max="487" width="27.28515625" style="122" bestFit="1" customWidth="1"/>
    <col min="488" max="488" width="6.85546875" style="122" customWidth="1"/>
    <col min="489" max="489" width="9.42578125" style="122" customWidth="1"/>
    <col min="490" max="497" width="7.5703125" style="122" customWidth="1"/>
    <col min="498" max="500" width="16" style="122" customWidth="1"/>
    <col min="501" max="501" width="7.5703125" style="122" customWidth="1"/>
    <col min="502" max="742" width="9.140625" style="122"/>
    <col min="743" max="743" width="27.28515625" style="122" bestFit="1" customWidth="1"/>
    <col min="744" max="744" width="6.85546875" style="122" customWidth="1"/>
    <col min="745" max="745" width="9.42578125" style="122" customWidth="1"/>
    <col min="746" max="753" width="7.5703125" style="122" customWidth="1"/>
    <col min="754" max="756" width="16" style="122" customWidth="1"/>
    <col min="757" max="757" width="7.5703125" style="122" customWidth="1"/>
    <col min="758" max="998" width="9.140625" style="122"/>
    <col min="999" max="999" width="27.28515625" style="122" bestFit="1" customWidth="1"/>
    <col min="1000" max="1000" width="6.85546875" style="122" customWidth="1"/>
    <col min="1001" max="1001" width="9.42578125" style="122" customWidth="1"/>
    <col min="1002" max="1009" width="7.5703125" style="122" customWidth="1"/>
    <col min="1010" max="1012" width="16" style="122" customWidth="1"/>
    <col min="1013" max="1013" width="7.5703125" style="122" customWidth="1"/>
    <col min="1014" max="1254" width="9.140625" style="122"/>
    <col min="1255" max="1255" width="27.28515625" style="122" bestFit="1" customWidth="1"/>
    <col min="1256" max="1256" width="6.85546875" style="122" customWidth="1"/>
    <col min="1257" max="1257" width="9.42578125" style="122" customWidth="1"/>
    <col min="1258" max="1265" width="7.5703125" style="122" customWidth="1"/>
    <col min="1266" max="1268" width="16" style="122" customWidth="1"/>
    <col min="1269" max="1269" width="7.5703125" style="122" customWidth="1"/>
    <col min="1270" max="1510" width="9.140625" style="122"/>
    <col min="1511" max="1511" width="27.28515625" style="122" bestFit="1" customWidth="1"/>
    <col min="1512" max="1512" width="6.85546875" style="122" customWidth="1"/>
    <col min="1513" max="1513" width="9.42578125" style="122" customWidth="1"/>
    <col min="1514" max="1521" width="7.5703125" style="122" customWidth="1"/>
    <col min="1522" max="1524" width="16" style="122" customWidth="1"/>
    <col min="1525" max="1525" width="7.5703125" style="122" customWidth="1"/>
    <col min="1526" max="1766" width="9.140625" style="122"/>
    <col min="1767" max="1767" width="27.28515625" style="122" bestFit="1" customWidth="1"/>
    <col min="1768" max="1768" width="6.85546875" style="122" customWidth="1"/>
    <col min="1769" max="1769" width="9.42578125" style="122" customWidth="1"/>
    <col min="1770" max="1777" width="7.5703125" style="122" customWidth="1"/>
    <col min="1778" max="1780" width="16" style="122" customWidth="1"/>
    <col min="1781" max="1781" width="7.5703125" style="122" customWidth="1"/>
    <col min="1782" max="2022" width="9.140625" style="122"/>
    <col min="2023" max="2023" width="27.28515625" style="122" bestFit="1" customWidth="1"/>
    <col min="2024" max="2024" width="6.85546875" style="122" customWidth="1"/>
    <col min="2025" max="2025" width="9.42578125" style="122" customWidth="1"/>
    <col min="2026" max="2033" width="7.5703125" style="122" customWidth="1"/>
    <col min="2034" max="2036" width="16" style="122" customWidth="1"/>
    <col min="2037" max="2037" width="7.5703125" style="122" customWidth="1"/>
    <col min="2038" max="2278" width="9.140625" style="122"/>
    <col min="2279" max="2279" width="27.28515625" style="122" bestFit="1" customWidth="1"/>
    <col min="2280" max="2280" width="6.85546875" style="122" customWidth="1"/>
    <col min="2281" max="2281" width="9.42578125" style="122" customWidth="1"/>
    <col min="2282" max="2289" width="7.5703125" style="122" customWidth="1"/>
    <col min="2290" max="2292" width="16" style="122" customWidth="1"/>
    <col min="2293" max="2293" width="7.5703125" style="122" customWidth="1"/>
    <col min="2294" max="2534" width="9.140625" style="122"/>
    <col min="2535" max="2535" width="27.28515625" style="122" bestFit="1" customWidth="1"/>
    <col min="2536" max="2536" width="6.85546875" style="122" customWidth="1"/>
    <col min="2537" max="2537" width="9.42578125" style="122" customWidth="1"/>
    <col min="2538" max="2545" width="7.5703125" style="122" customWidth="1"/>
    <col min="2546" max="2548" width="16" style="122" customWidth="1"/>
    <col min="2549" max="2549" width="7.5703125" style="122" customWidth="1"/>
    <col min="2550" max="2790" width="9.140625" style="122"/>
    <col min="2791" max="2791" width="27.28515625" style="122" bestFit="1" customWidth="1"/>
    <col min="2792" max="2792" width="6.85546875" style="122" customWidth="1"/>
    <col min="2793" max="2793" width="9.42578125" style="122" customWidth="1"/>
    <col min="2794" max="2801" width="7.5703125" style="122" customWidth="1"/>
    <col min="2802" max="2804" width="16" style="122" customWidth="1"/>
    <col min="2805" max="2805" width="7.5703125" style="122" customWidth="1"/>
    <col min="2806" max="3046" width="9.140625" style="122"/>
    <col min="3047" max="3047" width="27.28515625" style="122" bestFit="1" customWidth="1"/>
    <col min="3048" max="3048" width="6.85546875" style="122" customWidth="1"/>
    <col min="3049" max="3049" width="9.42578125" style="122" customWidth="1"/>
    <col min="3050" max="3057" width="7.5703125" style="122" customWidth="1"/>
    <col min="3058" max="3060" width="16" style="122" customWidth="1"/>
    <col min="3061" max="3061" width="7.5703125" style="122" customWidth="1"/>
    <col min="3062" max="3302" width="9.140625" style="122"/>
    <col min="3303" max="3303" width="27.28515625" style="122" bestFit="1" customWidth="1"/>
    <col min="3304" max="3304" width="6.85546875" style="122" customWidth="1"/>
    <col min="3305" max="3305" width="9.42578125" style="122" customWidth="1"/>
    <col min="3306" max="3313" width="7.5703125" style="122" customWidth="1"/>
    <col min="3314" max="3316" width="16" style="122" customWidth="1"/>
    <col min="3317" max="3317" width="7.5703125" style="122" customWidth="1"/>
    <col min="3318" max="3558" width="9.140625" style="122"/>
    <col min="3559" max="3559" width="27.28515625" style="122" bestFit="1" customWidth="1"/>
    <col min="3560" max="3560" width="6.85546875" style="122" customWidth="1"/>
    <col min="3561" max="3561" width="9.42578125" style="122" customWidth="1"/>
    <col min="3562" max="3569" width="7.5703125" style="122" customWidth="1"/>
    <col min="3570" max="3572" width="16" style="122" customWidth="1"/>
    <col min="3573" max="3573" width="7.5703125" style="122" customWidth="1"/>
    <col min="3574" max="3814" width="9.140625" style="122"/>
    <col min="3815" max="3815" width="27.28515625" style="122" bestFit="1" customWidth="1"/>
    <col min="3816" max="3816" width="6.85546875" style="122" customWidth="1"/>
    <col min="3817" max="3817" width="9.42578125" style="122" customWidth="1"/>
    <col min="3818" max="3825" width="7.5703125" style="122" customWidth="1"/>
    <col min="3826" max="3828" width="16" style="122" customWidth="1"/>
    <col min="3829" max="3829" width="7.5703125" style="122" customWidth="1"/>
    <col min="3830" max="4070" width="9.140625" style="122"/>
    <col min="4071" max="4071" width="27.28515625" style="122" bestFit="1" customWidth="1"/>
    <col min="4072" max="4072" width="6.85546875" style="122" customWidth="1"/>
    <col min="4073" max="4073" width="9.42578125" style="122" customWidth="1"/>
    <col min="4074" max="4081" width="7.5703125" style="122" customWidth="1"/>
    <col min="4082" max="4084" width="16" style="122" customWidth="1"/>
    <col min="4085" max="4085" width="7.5703125" style="122" customWidth="1"/>
    <col min="4086" max="4326" width="9.140625" style="122"/>
    <col min="4327" max="4327" width="27.28515625" style="122" bestFit="1" customWidth="1"/>
    <col min="4328" max="4328" width="6.85546875" style="122" customWidth="1"/>
    <col min="4329" max="4329" width="9.42578125" style="122" customWidth="1"/>
    <col min="4330" max="4337" width="7.5703125" style="122" customWidth="1"/>
    <col min="4338" max="4340" width="16" style="122" customWidth="1"/>
    <col min="4341" max="4341" width="7.5703125" style="122" customWidth="1"/>
    <col min="4342" max="4582" width="9.140625" style="122"/>
    <col min="4583" max="4583" width="27.28515625" style="122" bestFit="1" customWidth="1"/>
    <col min="4584" max="4584" width="6.85546875" style="122" customWidth="1"/>
    <col min="4585" max="4585" width="9.42578125" style="122" customWidth="1"/>
    <col min="4586" max="4593" width="7.5703125" style="122" customWidth="1"/>
    <col min="4594" max="4596" width="16" style="122" customWidth="1"/>
    <col min="4597" max="4597" width="7.5703125" style="122" customWidth="1"/>
    <col min="4598" max="4838" width="9.140625" style="122"/>
    <col min="4839" max="4839" width="27.28515625" style="122" bestFit="1" customWidth="1"/>
    <col min="4840" max="4840" width="6.85546875" style="122" customWidth="1"/>
    <col min="4841" max="4841" width="9.42578125" style="122" customWidth="1"/>
    <col min="4842" max="4849" width="7.5703125" style="122" customWidth="1"/>
    <col min="4850" max="4852" width="16" style="122" customWidth="1"/>
    <col min="4853" max="4853" width="7.5703125" style="122" customWidth="1"/>
    <col min="4854" max="5094" width="9.140625" style="122"/>
    <col min="5095" max="5095" width="27.28515625" style="122" bestFit="1" customWidth="1"/>
    <col min="5096" max="5096" width="6.85546875" style="122" customWidth="1"/>
    <col min="5097" max="5097" width="9.42578125" style="122" customWidth="1"/>
    <col min="5098" max="5105" width="7.5703125" style="122" customWidth="1"/>
    <col min="5106" max="5108" width="16" style="122" customWidth="1"/>
    <col min="5109" max="5109" width="7.5703125" style="122" customWidth="1"/>
    <col min="5110" max="5350" width="9.140625" style="122"/>
    <col min="5351" max="5351" width="27.28515625" style="122" bestFit="1" customWidth="1"/>
    <col min="5352" max="5352" width="6.85546875" style="122" customWidth="1"/>
    <col min="5353" max="5353" width="9.42578125" style="122" customWidth="1"/>
    <col min="5354" max="5361" width="7.5703125" style="122" customWidth="1"/>
    <col min="5362" max="5364" width="16" style="122" customWidth="1"/>
    <col min="5365" max="5365" width="7.5703125" style="122" customWidth="1"/>
    <col min="5366" max="5606" width="9.140625" style="122"/>
    <col min="5607" max="5607" width="27.28515625" style="122" bestFit="1" customWidth="1"/>
    <col min="5608" max="5608" width="6.85546875" style="122" customWidth="1"/>
    <col min="5609" max="5609" width="9.42578125" style="122" customWidth="1"/>
    <col min="5610" max="5617" width="7.5703125" style="122" customWidth="1"/>
    <col min="5618" max="5620" width="16" style="122" customWidth="1"/>
    <col min="5621" max="5621" width="7.5703125" style="122" customWidth="1"/>
    <col min="5622" max="5862" width="9.140625" style="122"/>
    <col min="5863" max="5863" width="27.28515625" style="122" bestFit="1" customWidth="1"/>
    <col min="5864" max="5864" width="6.85546875" style="122" customWidth="1"/>
    <col min="5865" max="5865" width="9.42578125" style="122" customWidth="1"/>
    <col min="5866" max="5873" width="7.5703125" style="122" customWidth="1"/>
    <col min="5874" max="5876" width="16" style="122" customWidth="1"/>
    <col min="5877" max="5877" width="7.5703125" style="122" customWidth="1"/>
    <col min="5878" max="6118" width="9.140625" style="122"/>
    <col min="6119" max="6119" width="27.28515625" style="122" bestFit="1" customWidth="1"/>
    <col min="6120" max="6120" width="6.85546875" style="122" customWidth="1"/>
    <col min="6121" max="6121" width="9.42578125" style="122" customWidth="1"/>
    <col min="6122" max="6129" width="7.5703125" style="122" customWidth="1"/>
    <col min="6130" max="6132" width="16" style="122" customWidth="1"/>
    <col min="6133" max="6133" width="7.5703125" style="122" customWidth="1"/>
    <col min="6134" max="6374" width="9.140625" style="122"/>
    <col min="6375" max="6375" width="27.28515625" style="122" bestFit="1" customWidth="1"/>
    <col min="6376" max="6376" width="6.85546875" style="122" customWidth="1"/>
    <col min="6377" max="6377" width="9.42578125" style="122" customWidth="1"/>
    <col min="6378" max="6385" width="7.5703125" style="122" customWidth="1"/>
    <col min="6386" max="6388" width="16" style="122" customWidth="1"/>
    <col min="6389" max="6389" width="7.5703125" style="122" customWidth="1"/>
    <col min="6390" max="6630" width="9.140625" style="122"/>
    <col min="6631" max="6631" width="27.28515625" style="122" bestFit="1" customWidth="1"/>
    <col min="6632" max="6632" width="6.85546875" style="122" customWidth="1"/>
    <col min="6633" max="6633" width="9.42578125" style="122" customWidth="1"/>
    <col min="6634" max="6641" width="7.5703125" style="122" customWidth="1"/>
    <col min="6642" max="6644" width="16" style="122" customWidth="1"/>
    <col min="6645" max="6645" width="7.5703125" style="122" customWidth="1"/>
    <col min="6646" max="6886" width="9.140625" style="122"/>
    <col min="6887" max="6887" width="27.28515625" style="122" bestFit="1" customWidth="1"/>
    <col min="6888" max="6888" width="6.85546875" style="122" customWidth="1"/>
    <col min="6889" max="6889" width="9.42578125" style="122" customWidth="1"/>
    <col min="6890" max="6897" width="7.5703125" style="122" customWidth="1"/>
    <col min="6898" max="6900" width="16" style="122" customWidth="1"/>
    <col min="6901" max="6901" width="7.5703125" style="122" customWidth="1"/>
    <col min="6902" max="7142" width="9.140625" style="122"/>
    <col min="7143" max="7143" width="27.28515625" style="122" bestFit="1" customWidth="1"/>
    <col min="7144" max="7144" width="6.85546875" style="122" customWidth="1"/>
    <col min="7145" max="7145" width="9.42578125" style="122" customWidth="1"/>
    <col min="7146" max="7153" width="7.5703125" style="122" customWidth="1"/>
    <col min="7154" max="7156" width="16" style="122" customWidth="1"/>
    <col min="7157" max="7157" width="7.5703125" style="122" customWidth="1"/>
    <col min="7158" max="7398" width="9.140625" style="122"/>
    <col min="7399" max="7399" width="27.28515625" style="122" bestFit="1" customWidth="1"/>
    <col min="7400" max="7400" width="6.85546875" style="122" customWidth="1"/>
    <col min="7401" max="7401" width="9.42578125" style="122" customWidth="1"/>
    <col min="7402" max="7409" width="7.5703125" style="122" customWidth="1"/>
    <col min="7410" max="7412" width="16" style="122" customWidth="1"/>
    <col min="7413" max="7413" width="7.5703125" style="122" customWidth="1"/>
    <col min="7414" max="7654" width="9.140625" style="122"/>
    <col min="7655" max="7655" width="27.28515625" style="122" bestFit="1" customWidth="1"/>
    <col min="7656" max="7656" width="6.85546875" style="122" customWidth="1"/>
    <col min="7657" max="7657" width="9.42578125" style="122" customWidth="1"/>
    <col min="7658" max="7665" width="7.5703125" style="122" customWidth="1"/>
    <col min="7666" max="7668" width="16" style="122" customWidth="1"/>
    <col min="7669" max="7669" width="7.5703125" style="122" customWidth="1"/>
    <col min="7670" max="7910" width="9.140625" style="122"/>
    <col min="7911" max="7911" width="27.28515625" style="122" bestFit="1" customWidth="1"/>
    <col min="7912" max="7912" width="6.85546875" style="122" customWidth="1"/>
    <col min="7913" max="7913" width="9.42578125" style="122" customWidth="1"/>
    <col min="7914" max="7921" width="7.5703125" style="122" customWidth="1"/>
    <col min="7922" max="7924" width="16" style="122" customWidth="1"/>
    <col min="7925" max="7925" width="7.5703125" style="122" customWidth="1"/>
    <col min="7926" max="8166" width="9.140625" style="122"/>
    <col min="8167" max="8167" width="27.28515625" style="122" bestFit="1" customWidth="1"/>
    <col min="8168" max="8168" width="6.85546875" style="122" customWidth="1"/>
    <col min="8169" max="8169" width="9.42578125" style="122" customWidth="1"/>
    <col min="8170" max="8177" width="7.5703125" style="122" customWidth="1"/>
    <col min="8178" max="8180" width="16" style="122" customWidth="1"/>
    <col min="8181" max="8181" width="7.5703125" style="122" customWidth="1"/>
    <col min="8182" max="8422" width="9.140625" style="122"/>
    <col min="8423" max="8423" width="27.28515625" style="122" bestFit="1" customWidth="1"/>
    <col min="8424" max="8424" width="6.85546875" style="122" customWidth="1"/>
    <col min="8425" max="8425" width="9.42578125" style="122" customWidth="1"/>
    <col min="8426" max="8433" width="7.5703125" style="122" customWidth="1"/>
    <col min="8434" max="8436" width="16" style="122" customWidth="1"/>
    <col min="8437" max="8437" width="7.5703125" style="122" customWidth="1"/>
    <col min="8438" max="8678" width="9.140625" style="122"/>
    <col min="8679" max="8679" width="27.28515625" style="122" bestFit="1" customWidth="1"/>
    <col min="8680" max="8680" width="6.85546875" style="122" customWidth="1"/>
    <col min="8681" max="8681" width="9.42578125" style="122" customWidth="1"/>
    <col min="8682" max="8689" width="7.5703125" style="122" customWidth="1"/>
    <col min="8690" max="8692" width="16" style="122" customWidth="1"/>
    <col min="8693" max="8693" width="7.5703125" style="122" customWidth="1"/>
    <col min="8694" max="8934" width="9.140625" style="122"/>
    <col min="8935" max="8935" width="27.28515625" style="122" bestFit="1" customWidth="1"/>
    <col min="8936" max="8936" width="6.85546875" style="122" customWidth="1"/>
    <col min="8937" max="8937" width="9.42578125" style="122" customWidth="1"/>
    <col min="8938" max="8945" width="7.5703125" style="122" customWidth="1"/>
    <col min="8946" max="8948" width="16" style="122" customWidth="1"/>
    <col min="8949" max="8949" width="7.5703125" style="122" customWidth="1"/>
    <col min="8950" max="9190" width="9.140625" style="122"/>
    <col min="9191" max="9191" width="27.28515625" style="122" bestFit="1" customWidth="1"/>
    <col min="9192" max="9192" width="6.85546875" style="122" customWidth="1"/>
    <col min="9193" max="9193" width="9.42578125" style="122" customWidth="1"/>
    <col min="9194" max="9201" width="7.5703125" style="122" customWidth="1"/>
    <col min="9202" max="9204" width="16" style="122" customWidth="1"/>
    <col min="9205" max="9205" width="7.5703125" style="122" customWidth="1"/>
    <col min="9206" max="9446" width="9.140625" style="122"/>
    <col min="9447" max="9447" width="27.28515625" style="122" bestFit="1" customWidth="1"/>
    <col min="9448" max="9448" width="6.85546875" style="122" customWidth="1"/>
    <col min="9449" max="9449" width="9.42578125" style="122" customWidth="1"/>
    <col min="9450" max="9457" width="7.5703125" style="122" customWidth="1"/>
    <col min="9458" max="9460" width="16" style="122" customWidth="1"/>
    <col min="9461" max="9461" width="7.5703125" style="122" customWidth="1"/>
    <col min="9462" max="9702" width="9.140625" style="122"/>
    <col min="9703" max="9703" width="27.28515625" style="122" bestFit="1" customWidth="1"/>
    <col min="9704" max="9704" width="6.85546875" style="122" customWidth="1"/>
    <col min="9705" max="9705" width="9.42578125" style="122" customWidth="1"/>
    <col min="9706" max="9713" width="7.5703125" style="122" customWidth="1"/>
    <col min="9714" max="9716" width="16" style="122" customWidth="1"/>
    <col min="9717" max="9717" width="7.5703125" style="122" customWidth="1"/>
    <col min="9718" max="9958" width="9.140625" style="122"/>
    <col min="9959" max="9959" width="27.28515625" style="122" bestFit="1" customWidth="1"/>
    <col min="9960" max="9960" width="6.85546875" style="122" customWidth="1"/>
    <col min="9961" max="9961" width="9.42578125" style="122" customWidth="1"/>
    <col min="9962" max="9969" width="7.5703125" style="122" customWidth="1"/>
    <col min="9970" max="9972" width="16" style="122" customWidth="1"/>
    <col min="9973" max="9973" width="7.5703125" style="122" customWidth="1"/>
    <col min="9974" max="10214" width="9.140625" style="122"/>
    <col min="10215" max="10215" width="27.28515625" style="122" bestFit="1" customWidth="1"/>
    <col min="10216" max="10216" width="6.85546875" style="122" customWidth="1"/>
    <col min="10217" max="10217" width="9.42578125" style="122" customWidth="1"/>
    <col min="10218" max="10225" width="7.5703125" style="122" customWidth="1"/>
    <col min="10226" max="10228" width="16" style="122" customWidth="1"/>
    <col min="10229" max="10229" width="7.5703125" style="122" customWidth="1"/>
    <col min="10230" max="10470" width="9.140625" style="122"/>
    <col min="10471" max="10471" width="27.28515625" style="122" bestFit="1" customWidth="1"/>
    <col min="10472" max="10472" width="6.85546875" style="122" customWidth="1"/>
    <col min="10473" max="10473" width="9.42578125" style="122" customWidth="1"/>
    <col min="10474" max="10481" width="7.5703125" style="122" customWidth="1"/>
    <col min="10482" max="10484" width="16" style="122" customWidth="1"/>
    <col min="10485" max="10485" width="7.5703125" style="122" customWidth="1"/>
    <col min="10486" max="10726" width="9.140625" style="122"/>
    <col min="10727" max="10727" width="27.28515625" style="122" bestFit="1" customWidth="1"/>
    <col min="10728" max="10728" width="6.85546875" style="122" customWidth="1"/>
    <col min="10729" max="10729" width="9.42578125" style="122" customWidth="1"/>
    <col min="10730" max="10737" width="7.5703125" style="122" customWidth="1"/>
    <col min="10738" max="10740" width="16" style="122" customWidth="1"/>
    <col min="10741" max="10741" width="7.5703125" style="122" customWidth="1"/>
    <col min="10742" max="10982" width="9.140625" style="122"/>
    <col min="10983" max="10983" width="27.28515625" style="122" bestFit="1" customWidth="1"/>
    <col min="10984" max="10984" width="6.85546875" style="122" customWidth="1"/>
    <col min="10985" max="10985" width="9.42578125" style="122" customWidth="1"/>
    <col min="10986" max="10993" width="7.5703125" style="122" customWidth="1"/>
    <col min="10994" max="10996" width="16" style="122" customWidth="1"/>
    <col min="10997" max="10997" width="7.5703125" style="122" customWidth="1"/>
    <col min="10998" max="11238" width="9.140625" style="122"/>
    <col min="11239" max="11239" width="27.28515625" style="122" bestFit="1" customWidth="1"/>
    <col min="11240" max="11240" width="6.85546875" style="122" customWidth="1"/>
    <col min="11241" max="11241" width="9.42578125" style="122" customWidth="1"/>
    <col min="11242" max="11249" width="7.5703125" style="122" customWidth="1"/>
    <col min="11250" max="11252" width="16" style="122" customWidth="1"/>
    <col min="11253" max="11253" width="7.5703125" style="122" customWidth="1"/>
    <col min="11254" max="11494" width="9.140625" style="122"/>
    <col min="11495" max="11495" width="27.28515625" style="122" bestFit="1" customWidth="1"/>
    <col min="11496" max="11496" width="6.85546875" style="122" customWidth="1"/>
    <col min="11497" max="11497" width="9.42578125" style="122" customWidth="1"/>
    <col min="11498" max="11505" width="7.5703125" style="122" customWidth="1"/>
    <col min="11506" max="11508" width="16" style="122" customWidth="1"/>
    <col min="11509" max="11509" width="7.5703125" style="122" customWidth="1"/>
    <col min="11510" max="11750" width="9.140625" style="122"/>
    <col min="11751" max="11751" width="27.28515625" style="122" bestFit="1" customWidth="1"/>
    <col min="11752" max="11752" width="6.85546875" style="122" customWidth="1"/>
    <col min="11753" max="11753" width="9.42578125" style="122" customWidth="1"/>
    <col min="11754" max="11761" width="7.5703125" style="122" customWidth="1"/>
    <col min="11762" max="11764" width="16" style="122" customWidth="1"/>
    <col min="11765" max="11765" width="7.5703125" style="122" customWidth="1"/>
    <col min="11766" max="12006" width="9.140625" style="122"/>
    <col min="12007" max="12007" width="27.28515625" style="122" bestFit="1" customWidth="1"/>
    <col min="12008" max="12008" width="6.85546875" style="122" customWidth="1"/>
    <col min="12009" max="12009" width="9.42578125" style="122" customWidth="1"/>
    <col min="12010" max="12017" width="7.5703125" style="122" customWidth="1"/>
    <col min="12018" max="12020" width="16" style="122" customWidth="1"/>
    <col min="12021" max="12021" width="7.5703125" style="122" customWidth="1"/>
    <col min="12022" max="12262" width="9.140625" style="122"/>
    <col min="12263" max="12263" width="27.28515625" style="122" bestFit="1" customWidth="1"/>
    <col min="12264" max="12264" width="6.85546875" style="122" customWidth="1"/>
    <col min="12265" max="12265" width="9.42578125" style="122" customWidth="1"/>
    <col min="12266" max="12273" width="7.5703125" style="122" customWidth="1"/>
    <col min="12274" max="12276" width="16" style="122" customWidth="1"/>
    <col min="12277" max="12277" width="7.5703125" style="122" customWidth="1"/>
    <col min="12278" max="12518" width="9.140625" style="122"/>
    <col min="12519" max="12519" width="27.28515625" style="122" bestFit="1" customWidth="1"/>
    <col min="12520" max="12520" width="6.85546875" style="122" customWidth="1"/>
    <col min="12521" max="12521" width="9.42578125" style="122" customWidth="1"/>
    <col min="12522" max="12529" width="7.5703125" style="122" customWidth="1"/>
    <col min="12530" max="12532" width="16" style="122" customWidth="1"/>
    <col min="12533" max="12533" width="7.5703125" style="122" customWidth="1"/>
    <col min="12534" max="12774" width="9.140625" style="122"/>
    <col min="12775" max="12775" width="27.28515625" style="122" bestFit="1" customWidth="1"/>
    <col min="12776" max="12776" width="6.85546875" style="122" customWidth="1"/>
    <col min="12777" max="12777" width="9.42578125" style="122" customWidth="1"/>
    <col min="12778" max="12785" width="7.5703125" style="122" customWidth="1"/>
    <col min="12786" max="12788" width="16" style="122" customWidth="1"/>
    <col min="12789" max="12789" width="7.5703125" style="122" customWidth="1"/>
    <col min="12790" max="13030" width="9.140625" style="122"/>
    <col min="13031" max="13031" width="27.28515625" style="122" bestFit="1" customWidth="1"/>
    <col min="13032" max="13032" width="6.85546875" style="122" customWidth="1"/>
    <col min="13033" max="13033" width="9.42578125" style="122" customWidth="1"/>
    <col min="13034" max="13041" width="7.5703125" style="122" customWidth="1"/>
    <col min="13042" max="13044" width="16" style="122" customWidth="1"/>
    <col min="13045" max="13045" width="7.5703125" style="122" customWidth="1"/>
    <col min="13046" max="13286" width="9.140625" style="122"/>
    <col min="13287" max="13287" width="27.28515625" style="122" bestFit="1" customWidth="1"/>
    <col min="13288" max="13288" width="6.85546875" style="122" customWidth="1"/>
    <col min="13289" max="13289" width="9.42578125" style="122" customWidth="1"/>
    <col min="13290" max="13297" width="7.5703125" style="122" customWidth="1"/>
    <col min="13298" max="13300" width="16" style="122" customWidth="1"/>
    <col min="13301" max="13301" width="7.5703125" style="122" customWidth="1"/>
    <col min="13302" max="13542" width="9.140625" style="122"/>
    <col min="13543" max="13543" width="27.28515625" style="122" bestFit="1" customWidth="1"/>
    <col min="13544" max="13544" width="6.85546875" style="122" customWidth="1"/>
    <col min="13545" max="13545" width="9.42578125" style="122" customWidth="1"/>
    <col min="13546" max="13553" width="7.5703125" style="122" customWidth="1"/>
    <col min="13554" max="13556" width="16" style="122" customWidth="1"/>
    <col min="13557" max="13557" width="7.5703125" style="122" customWidth="1"/>
    <col min="13558" max="13798" width="9.140625" style="122"/>
    <col min="13799" max="13799" width="27.28515625" style="122" bestFit="1" customWidth="1"/>
    <col min="13800" max="13800" width="6.85546875" style="122" customWidth="1"/>
    <col min="13801" max="13801" width="9.42578125" style="122" customWidth="1"/>
    <col min="13802" max="13809" width="7.5703125" style="122" customWidth="1"/>
    <col min="13810" max="13812" width="16" style="122" customWidth="1"/>
    <col min="13813" max="13813" width="7.5703125" style="122" customWidth="1"/>
    <col min="13814" max="14054" width="9.140625" style="122"/>
    <col min="14055" max="14055" width="27.28515625" style="122" bestFit="1" customWidth="1"/>
    <col min="14056" max="14056" width="6.85546875" style="122" customWidth="1"/>
    <col min="14057" max="14057" width="9.42578125" style="122" customWidth="1"/>
    <col min="14058" max="14065" width="7.5703125" style="122" customWidth="1"/>
    <col min="14066" max="14068" width="16" style="122" customWidth="1"/>
    <col min="14069" max="14069" width="7.5703125" style="122" customWidth="1"/>
    <col min="14070" max="14310" width="9.140625" style="122"/>
    <col min="14311" max="14311" width="27.28515625" style="122" bestFit="1" customWidth="1"/>
    <col min="14312" max="14312" width="6.85546875" style="122" customWidth="1"/>
    <col min="14313" max="14313" width="9.42578125" style="122" customWidth="1"/>
    <col min="14314" max="14321" width="7.5703125" style="122" customWidth="1"/>
    <col min="14322" max="14324" width="16" style="122" customWidth="1"/>
    <col min="14325" max="14325" width="7.5703125" style="122" customWidth="1"/>
    <col min="14326" max="14566" width="9.140625" style="122"/>
    <col min="14567" max="14567" width="27.28515625" style="122" bestFit="1" customWidth="1"/>
    <col min="14568" max="14568" width="6.85546875" style="122" customWidth="1"/>
    <col min="14569" max="14569" width="9.42578125" style="122" customWidth="1"/>
    <col min="14570" max="14577" width="7.5703125" style="122" customWidth="1"/>
    <col min="14578" max="14580" width="16" style="122" customWidth="1"/>
    <col min="14581" max="14581" width="7.5703125" style="122" customWidth="1"/>
    <col min="14582" max="14822" width="9.140625" style="122"/>
    <col min="14823" max="14823" width="27.28515625" style="122" bestFit="1" customWidth="1"/>
    <col min="14824" max="14824" width="6.85546875" style="122" customWidth="1"/>
    <col min="14825" max="14825" width="9.42578125" style="122" customWidth="1"/>
    <col min="14826" max="14833" width="7.5703125" style="122" customWidth="1"/>
    <col min="14834" max="14836" width="16" style="122" customWidth="1"/>
    <col min="14837" max="14837" width="7.5703125" style="122" customWidth="1"/>
    <col min="14838" max="15078" width="9.140625" style="122"/>
    <col min="15079" max="15079" width="27.28515625" style="122" bestFit="1" customWidth="1"/>
    <col min="15080" max="15080" width="6.85546875" style="122" customWidth="1"/>
    <col min="15081" max="15081" width="9.42578125" style="122" customWidth="1"/>
    <col min="15082" max="15089" width="7.5703125" style="122" customWidth="1"/>
    <col min="15090" max="15092" width="16" style="122" customWidth="1"/>
    <col min="15093" max="15093" width="7.5703125" style="122" customWidth="1"/>
    <col min="15094" max="15334" width="9.140625" style="122"/>
    <col min="15335" max="15335" width="27.28515625" style="122" bestFit="1" customWidth="1"/>
    <col min="15336" max="15336" width="6.85546875" style="122" customWidth="1"/>
    <col min="15337" max="15337" width="9.42578125" style="122" customWidth="1"/>
    <col min="15338" max="15345" width="7.5703125" style="122" customWidth="1"/>
    <col min="15346" max="15348" width="16" style="122" customWidth="1"/>
    <col min="15349" max="15349" width="7.5703125" style="122" customWidth="1"/>
    <col min="15350" max="15590" width="9.140625" style="122"/>
    <col min="15591" max="15591" width="27.28515625" style="122" bestFit="1" customWidth="1"/>
    <col min="15592" max="15592" width="6.85546875" style="122" customWidth="1"/>
    <col min="15593" max="15593" width="9.42578125" style="122" customWidth="1"/>
    <col min="15594" max="15601" width="7.5703125" style="122" customWidth="1"/>
    <col min="15602" max="15604" width="16" style="122" customWidth="1"/>
    <col min="15605" max="15605" width="7.5703125" style="122" customWidth="1"/>
    <col min="15606" max="15846" width="9.140625" style="122"/>
    <col min="15847" max="15847" width="27.28515625" style="122" bestFit="1" customWidth="1"/>
    <col min="15848" max="15848" width="6.85546875" style="122" customWidth="1"/>
    <col min="15849" max="15849" width="9.42578125" style="122" customWidth="1"/>
    <col min="15850" max="15857" width="7.5703125" style="122" customWidth="1"/>
    <col min="15858" max="15860" width="16" style="122" customWidth="1"/>
    <col min="15861" max="15861" width="7.5703125" style="122" customWidth="1"/>
    <col min="15862" max="16102" width="9.140625" style="122"/>
    <col min="16103" max="16103" width="27.28515625" style="122" bestFit="1" customWidth="1"/>
    <col min="16104" max="16104" width="6.85546875" style="122" customWidth="1"/>
    <col min="16105" max="16105" width="9.42578125" style="122" customWidth="1"/>
    <col min="16106" max="16113" width="7.5703125" style="122" customWidth="1"/>
    <col min="16114" max="16116" width="16" style="122" customWidth="1"/>
    <col min="16117" max="16117" width="7.5703125" style="122" customWidth="1"/>
    <col min="16118" max="16384" width="9.140625" style="122"/>
  </cols>
  <sheetData>
    <row r="1" spans="1:5" ht="16.5" customHeight="1">
      <c r="A1" s="121" t="s">
        <v>256</v>
      </c>
    </row>
    <row r="2" spans="1:5">
      <c r="A2" s="121" t="s">
        <v>257</v>
      </c>
    </row>
    <row r="5" spans="1:5">
      <c r="A5" s="124" t="s">
        <v>244</v>
      </c>
      <c r="B5" s="125" t="s">
        <v>72</v>
      </c>
      <c r="C5" s="125" t="s">
        <v>245</v>
      </c>
      <c r="D5" s="125" t="s">
        <v>246</v>
      </c>
      <c r="E5" s="251" t="s">
        <v>32</v>
      </c>
    </row>
    <row r="6" spans="1:5">
      <c r="A6" s="233" t="s">
        <v>247</v>
      </c>
      <c r="B6" s="252">
        <v>501</v>
      </c>
      <c r="C6" s="141">
        <v>391</v>
      </c>
      <c r="D6" s="141">
        <v>457</v>
      </c>
      <c r="E6" s="141">
        <v>552</v>
      </c>
    </row>
    <row r="7" spans="1:5">
      <c r="A7" s="233" t="s">
        <v>248</v>
      </c>
      <c r="B7" s="252">
        <v>299</v>
      </c>
      <c r="C7" s="141">
        <v>221</v>
      </c>
      <c r="D7" s="141">
        <v>267</v>
      </c>
      <c r="E7" s="141">
        <v>336</v>
      </c>
    </row>
    <row r="8" spans="1:5">
      <c r="A8" s="233" t="s">
        <v>249</v>
      </c>
      <c r="B8" s="252">
        <v>389</v>
      </c>
      <c r="C8" s="141">
        <v>340</v>
      </c>
      <c r="D8" s="141">
        <v>350</v>
      </c>
      <c r="E8" s="141">
        <v>428</v>
      </c>
    </row>
    <row r="9" spans="1:5">
      <c r="A9" s="233" t="s">
        <v>250</v>
      </c>
      <c r="B9" s="252">
        <v>275</v>
      </c>
      <c r="C9" s="141">
        <v>222</v>
      </c>
      <c r="D9" s="141">
        <v>255</v>
      </c>
      <c r="E9" s="141">
        <v>300</v>
      </c>
    </row>
    <row r="10" spans="1:5">
      <c r="A10" s="233" t="s">
        <v>251</v>
      </c>
      <c r="B10" s="252">
        <v>348</v>
      </c>
      <c r="C10" s="141">
        <v>291</v>
      </c>
      <c r="D10" s="141">
        <v>306</v>
      </c>
      <c r="E10" s="141">
        <v>390</v>
      </c>
    </row>
    <row r="11" spans="1:5">
      <c r="A11" s="233" t="s">
        <v>252</v>
      </c>
      <c r="B11" s="252">
        <v>190</v>
      </c>
      <c r="C11" s="141">
        <v>149</v>
      </c>
      <c r="D11" s="141">
        <v>164</v>
      </c>
      <c r="E11" s="141">
        <v>217</v>
      </c>
    </row>
    <row r="12" spans="1:5">
      <c r="A12" s="233" t="s">
        <v>253</v>
      </c>
      <c r="B12" s="252">
        <v>266</v>
      </c>
      <c r="C12" s="141">
        <v>300</v>
      </c>
      <c r="D12" s="141">
        <v>233</v>
      </c>
      <c r="E12" s="141">
        <v>290</v>
      </c>
    </row>
    <row r="13" spans="1:5">
      <c r="A13" s="233"/>
      <c r="B13" s="253"/>
    </row>
    <row r="14" spans="1:5">
      <c r="A14" s="233"/>
      <c r="B14" s="253"/>
    </row>
    <row r="24" spans="1:2">
      <c r="A24" s="233"/>
      <c r="B24" s="253"/>
    </row>
    <row r="25" spans="1:2">
      <c r="A25" s="233"/>
      <c r="B25" s="253"/>
    </row>
    <row r="26" spans="1:2">
      <c r="A26" s="233"/>
      <c r="B26" s="253"/>
    </row>
    <row r="27" spans="1:2">
      <c r="A27" s="233"/>
      <c r="B27" s="253"/>
    </row>
    <row r="28" spans="1:2">
      <c r="A28" s="233"/>
      <c r="B28" s="253"/>
    </row>
    <row r="29" spans="1:2">
      <c r="A29" s="233"/>
      <c r="B29" s="253"/>
    </row>
    <row r="30" spans="1:2">
      <c r="A30" s="233"/>
      <c r="B30" s="253"/>
    </row>
    <row r="31" spans="1:2">
      <c r="A31" s="233"/>
      <c r="B31" s="253"/>
    </row>
    <row r="32" spans="1:2">
      <c r="A32" s="233"/>
      <c r="B32" s="253"/>
    </row>
    <row r="33" spans="1:5">
      <c r="A33" s="233"/>
      <c r="B33" s="253"/>
    </row>
    <row r="34" spans="1:5">
      <c r="A34" s="233"/>
      <c r="B34" s="253"/>
    </row>
    <row r="35" spans="1:5">
      <c r="A35" s="233"/>
      <c r="B35" s="253"/>
    </row>
    <row r="36" spans="1:5">
      <c r="A36" s="233"/>
      <c r="B36" s="253"/>
    </row>
    <row r="37" spans="1:5">
      <c r="A37" s="233"/>
      <c r="B37" s="253"/>
    </row>
    <row r="38" spans="1:5">
      <c r="A38" s="233"/>
      <c r="B38" s="253"/>
    </row>
    <row r="39" spans="1:5">
      <c r="A39" s="233"/>
      <c r="B39" s="253"/>
      <c r="E39" s="253"/>
    </row>
    <row r="40" spans="1:5">
      <c r="A40" s="233"/>
      <c r="B40" s="253"/>
      <c r="E40" s="253"/>
    </row>
    <row r="41" spans="1:5">
      <c r="A41" s="233"/>
      <c r="B41" s="253"/>
      <c r="E41" s="253"/>
    </row>
    <row r="42" spans="1:5">
      <c r="A42" s="233"/>
      <c r="B42" s="253"/>
      <c r="E42" s="253"/>
    </row>
    <row r="43" spans="1:5">
      <c r="A43" s="233"/>
      <c r="B43" s="253"/>
      <c r="E43" s="253"/>
    </row>
    <row r="44" spans="1:5">
      <c r="A44" s="233"/>
      <c r="B44" s="253"/>
      <c r="E44" s="253"/>
    </row>
    <row r="45" spans="1:5">
      <c r="A45" s="233"/>
      <c r="B45" s="253"/>
      <c r="E45" s="253"/>
    </row>
    <row r="46" spans="1:5">
      <c r="A46" s="233"/>
      <c r="B46" s="253"/>
      <c r="E46" s="253"/>
    </row>
    <row r="47" spans="1:5">
      <c r="A47" s="233"/>
      <c r="B47" s="253"/>
      <c r="E47" s="253"/>
    </row>
    <row r="48" spans="1:5">
      <c r="A48" s="233"/>
      <c r="B48" s="253"/>
      <c r="E48" s="253"/>
    </row>
    <row r="49" spans="1:5">
      <c r="A49" s="233"/>
      <c r="B49" s="253"/>
      <c r="E49" s="253"/>
    </row>
    <row r="50" spans="1:5">
      <c r="A50" s="233"/>
      <c r="B50" s="253"/>
      <c r="E50" s="253"/>
    </row>
    <row r="51" spans="1:5">
      <c r="A51" s="233"/>
      <c r="B51" s="253"/>
      <c r="E51" s="253"/>
    </row>
    <row r="52" spans="1:5">
      <c r="A52" s="233"/>
      <c r="B52" s="253"/>
      <c r="E52" s="253"/>
    </row>
    <row r="53" spans="1:5">
      <c r="A53" s="233"/>
      <c r="B53" s="253"/>
      <c r="E53" s="253"/>
    </row>
    <row r="54" spans="1:5">
      <c r="A54" s="233"/>
      <c r="B54" s="253"/>
      <c r="E54" s="253"/>
    </row>
    <row r="55" spans="1:5">
      <c r="A55" s="233"/>
      <c r="B55" s="253"/>
      <c r="E55" s="253"/>
    </row>
    <row r="56" spans="1:5">
      <c r="A56" s="233"/>
      <c r="B56" s="253"/>
      <c r="E56" s="253"/>
    </row>
    <row r="57" spans="1:5">
      <c r="A57" s="233"/>
      <c r="B57" s="253"/>
      <c r="E57" s="253"/>
    </row>
    <row r="58" spans="1:5">
      <c r="A58" s="233"/>
      <c r="B58" s="253"/>
      <c r="E58" s="253"/>
    </row>
    <row r="59" spans="1:5">
      <c r="A59" s="233"/>
      <c r="B59" s="253"/>
      <c r="E59" s="253"/>
    </row>
    <row r="60" spans="1:5">
      <c r="A60" s="233"/>
      <c r="B60" s="253"/>
      <c r="E60" s="253"/>
    </row>
    <row r="61" spans="1:5">
      <c r="A61" s="233"/>
      <c r="B61" s="253"/>
      <c r="E61" s="253"/>
    </row>
    <row r="62" spans="1:5">
      <c r="A62" s="233"/>
      <c r="B62" s="253"/>
      <c r="E62" s="253"/>
    </row>
    <row r="63" spans="1:5">
      <c r="A63" s="233"/>
      <c r="B63" s="253"/>
      <c r="E63" s="253"/>
    </row>
    <row r="64" spans="1:5">
      <c r="A64" s="233"/>
      <c r="B64" s="253"/>
      <c r="E64" s="253"/>
    </row>
    <row r="65" spans="1:5">
      <c r="A65" s="233"/>
      <c r="B65" s="253"/>
      <c r="E65" s="253"/>
    </row>
    <row r="66" spans="1:5">
      <c r="A66" s="233"/>
      <c r="B66" s="253"/>
      <c r="E66" s="253"/>
    </row>
    <row r="67" spans="1:5">
      <c r="A67" s="233"/>
      <c r="B67" s="253"/>
      <c r="E67" s="253"/>
    </row>
    <row r="68" spans="1:5">
      <c r="A68" s="233"/>
      <c r="B68" s="253"/>
      <c r="E68" s="253"/>
    </row>
    <row r="69" spans="1:5">
      <c r="A69" s="233"/>
      <c r="B69" s="253"/>
      <c r="E69" s="253"/>
    </row>
    <row r="70" spans="1:5">
      <c r="A70" s="233"/>
      <c r="B70" s="253"/>
      <c r="E70" s="253"/>
    </row>
    <row r="71" spans="1:5">
      <c r="A71" s="233"/>
      <c r="B71" s="253"/>
      <c r="E71" s="253"/>
    </row>
    <row r="72" spans="1:5">
      <c r="A72" s="233"/>
      <c r="B72" s="253"/>
      <c r="E72" s="253"/>
    </row>
    <row r="73" spans="1:5">
      <c r="A73" s="233"/>
      <c r="B73" s="253"/>
      <c r="E73" s="253"/>
    </row>
    <row r="74" spans="1:5">
      <c r="A74" s="233"/>
      <c r="B74" s="253"/>
      <c r="E74" s="253"/>
    </row>
    <row r="75" spans="1:5">
      <c r="A75" s="233"/>
      <c r="B75" s="253"/>
      <c r="E75" s="253"/>
    </row>
    <row r="76" spans="1:5">
      <c r="A76" s="233"/>
      <c r="B76" s="253"/>
      <c r="E76" s="253"/>
    </row>
    <row r="77" spans="1:5">
      <c r="A77" s="233"/>
      <c r="B77" s="253"/>
      <c r="E77" s="253"/>
    </row>
    <row r="78" spans="1:5">
      <c r="A78" s="233"/>
      <c r="B78" s="253"/>
      <c r="E78" s="253"/>
    </row>
    <row r="79" spans="1:5">
      <c r="A79" s="233"/>
      <c r="B79" s="253"/>
      <c r="E79" s="253"/>
    </row>
    <row r="80" spans="1:5">
      <c r="A80" s="233"/>
      <c r="B80" s="253"/>
      <c r="E80" s="253"/>
    </row>
    <row r="81" spans="1:5">
      <c r="A81" s="233"/>
      <c r="B81" s="253"/>
      <c r="E81" s="253"/>
    </row>
    <row r="82" spans="1:5">
      <c r="A82" s="233"/>
      <c r="B82" s="253"/>
      <c r="E82" s="253"/>
    </row>
    <row r="83" spans="1:5">
      <c r="A83" s="233"/>
      <c r="B83" s="253"/>
      <c r="E83" s="253"/>
    </row>
    <row r="84" spans="1:5">
      <c r="A84" s="233"/>
      <c r="B84" s="253"/>
      <c r="E84" s="253"/>
    </row>
  </sheetData>
  <pageMargins left="0.75" right="0.75" top="1" bottom="1" header="0.5" footer="0.5"/>
  <pageSetup scale="6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03"/>
  <sheetViews>
    <sheetView showGridLines="0" zoomScaleNormal="100" workbookViewId="0">
      <selection activeCell="A16" sqref="A16"/>
    </sheetView>
  </sheetViews>
  <sheetFormatPr defaultRowHeight="15"/>
  <cols>
    <col min="1" max="1" width="24" style="121" customWidth="1"/>
    <col min="2" max="2" width="11.5703125" style="125" customWidth="1"/>
    <col min="3" max="3" width="17.28515625" style="125" bestFit="1" customWidth="1"/>
    <col min="4" max="4" width="18.85546875" style="125" customWidth="1"/>
    <col min="5" max="5" width="14.140625" style="125" customWidth="1"/>
    <col min="6" max="241" width="9.140625" style="122"/>
    <col min="242" max="242" width="27.28515625" style="122" bestFit="1" customWidth="1"/>
    <col min="243" max="243" width="6.85546875" style="122" customWidth="1"/>
    <col min="244" max="244" width="9.42578125" style="122" customWidth="1"/>
    <col min="245" max="252" width="7.5703125" style="122" customWidth="1"/>
    <col min="253" max="255" width="16" style="122" customWidth="1"/>
    <col min="256" max="256" width="7.5703125" style="122" customWidth="1"/>
    <col min="257" max="497" width="9.140625" style="122"/>
    <col min="498" max="498" width="27.28515625" style="122" bestFit="1" customWidth="1"/>
    <col min="499" max="499" width="6.85546875" style="122" customWidth="1"/>
    <col min="500" max="500" width="9.42578125" style="122" customWidth="1"/>
    <col min="501" max="508" width="7.5703125" style="122" customWidth="1"/>
    <col min="509" max="511" width="16" style="122" customWidth="1"/>
    <col min="512" max="512" width="7.5703125" style="122" customWidth="1"/>
    <col min="513" max="753" width="9.140625" style="122"/>
    <col min="754" max="754" width="27.28515625" style="122" bestFit="1" customWidth="1"/>
    <col min="755" max="755" width="6.85546875" style="122" customWidth="1"/>
    <col min="756" max="756" width="9.42578125" style="122" customWidth="1"/>
    <col min="757" max="764" width="7.5703125" style="122" customWidth="1"/>
    <col min="765" max="767" width="16" style="122" customWidth="1"/>
    <col min="768" max="768" width="7.5703125" style="122" customWidth="1"/>
    <col min="769" max="1009" width="9.140625" style="122"/>
    <col min="1010" max="1010" width="27.28515625" style="122" bestFit="1" customWidth="1"/>
    <col min="1011" max="1011" width="6.85546875" style="122" customWidth="1"/>
    <col min="1012" max="1012" width="9.42578125" style="122" customWidth="1"/>
    <col min="1013" max="1020" width="7.5703125" style="122" customWidth="1"/>
    <col min="1021" max="1023" width="16" style="122" customWidth="1"/>
    <col min="1024" max="1024" width="7.5703125" style="122" customWidth="1"/>
    <col min="1025" max="1265" width="9.140625" style="122"/>
    <col min="1266" max="1266" width="27.28515625" style="122" bestFit="1" customWidth="1"/>
    <col min="1267" max="1267" width="6.85546875" style="122" customWidth="1"/>
    <col min="1268" max="1268" width="9.42578125" style="122" customWidth="1"/>
    <col min="1269" max="1276" width="7.5703125" style="122" customWidth="1"/>
    <col min="1277" max="1279" width="16" style="122" customWidth="1"/>
    <col min="1280" max="1280" width="7.5703125" style="122" customWidth="1"/>
    <col min="1281" max="1521" width="9.140625" style="122"/>
    <col min="1522" max="1522" width="27.28515625" style="122" bestFit="1" customWidth="1"/>
    <col min="1523" max="1523" width="6.85546875" style="122" customWidth="1"/>
    <col min="1524" max="1524" width="9.42578125" style="122" customWidth="1"/>
    <col min="1525" max="1532" width="7.5703125" style="122" customWidth="1"/>
    <col min="1533" max="1535" width="16" style="122" customWidth="1"/>
    <col min="1536" max="1536" width="7.5703125" style="122" customWidth="1"/>
    <col min="1537" max="1777" width="9.140625" style="122"/>
    <col min="1778" max="1778" width="27.28515625" style="122" bestFit="1" customWidth="1"/>
    <col min="1779" max="1779" width="6.85546875" style="122" customWidth="1"/>
    <col min="1780" max="1780" width="9.42578125" style="122" customWidth="1"/>
    <col min="1781" max="1788" width="7.5703125" style="122" customWidth="1"/>
    <col min="1789" max="1791" width="16" style="122" customWidth="1"/>
    <col min="1792" max="1792" width="7.5703125" style="122" customWidth="1"/>
    <col min="1793" max="2033" width="9.140625" style="122"/>
    <col min="2034" max="2034" width="27.28515625" style="122" bestFit="1" customWidth="1"/>
    <col min="2035" max="2035" width="6.85546875" style="122" customWidth="1"/>
    <col min="2036" max="2036" width="9.42578125" style="122" customWidth="1"/>
    <col min="2037" max="2044" width="7.5703125" style="122" customWidth="1"/>
    <col min="2045" max="2047" width="16" style="122" customWidth="1"/>
    <col min="2048" max="2048" width="7.5703125" style="122" customWidth="1"/>
    <col min="2049" max="2289" width="9.140625" style="122"/>
    <col min="2290" max="2290" width="27.28515625" style="122" bestFit="1" customWidth="1"/>
    <col min="2291" max="2291" width="6.85546875" style="122" customWidth="1"/>
    <col min="2292" max="2292" width="9.42578125" style="122" customWidth="1"/>
    <col min="2293" max="2300" width="7.5703125" style="122" customWidth="1"/>
    <col min="2301" max="2303" width="16" style="122" customWidth="1"/>
    <col min="2304" max="2304" width="7.5703125" style="122" customWidth="1"/>
    <col min="2305" max="2545" width="9.140625" style="122"/>
    <col min="2546" max="2546" width="27.28515625" style="122" bestFit="1" customWidth="1"/>
    <col min="2547" max="2547" width="6.85546875" style="122" customWidth="1"/>
    <col min="2548" max="2548" width="9.42578125" style="122" customWidth="1"/>
    <col min="2549" max="2556" width="7.5703125" style="122" customWidth="1"/>
    <col min="2557" max="2559" width="16" style="122" customWidth="1"/>
    <col min="2560" max="2560" width="7.5703125" style="122" customWidth="1"/>
    <col min="2561" max="2801" width="9.140625" style="122"/>
    <col min="2802" max="2802" width="27.28515625" style="122" bestFit="1" customWidth="1"/>
    <col min="2803" max="2803" width="6.85546875" style="122" customWidth="1"/>
    <col min="2804" max="2804" width="9.42578125" style="122" customWidth="1"/>
    <col min="2805" max="2812" width="7.5703125" style="122" customWidth="1"/>
    <col min="2813" max="2815" width="16" style="122" customWidth="1"/>
    <col min="2816" max="2816" width="7.5703125" style="122" customWidth="1"/>
    <col min="2817" max="3057" width="9.140625" style="122"/>
    <col min="3058" max="3058" width="27.28515625" style="122" bestFit="1" customWidth="1"/>
    <col min="3059" max="3059" width="6.85546875" style="122" customWidth="1"/>
    <col min="3060" max="3060" width="9.42578125" style="122" customWidth="1"/>
    <col min="3061" max="3068" width="7.5703125" style="122" customWidth="1"/>
    <col min="3069" max="3071" width="16" style="122" customWidth="1"/>
    <col min="3072" max="3072" width="7.5703125" style="122" customWidth="1"/>
    <col min="3073" max="3313" width="9.140625" style="122"/>
    <col min="3314" max="3314" width="27.28515625" style="122" bestFit="1" customWidth="1"/>
    <col min="3315" max="3315" width="6.85546875" style="122" customWidth="1"/>
    <col min="3316" max="3316" width="9.42578125" style="122" customWidth="1"/>
    <col min="3317" max="3324" width="7.5703125" style="122" customWidth="1"/>
    <col min="3325" max="3327" width="16" style="122" customWidth="1"/>
    <col min="3328" max="3328" width="7.5703125" style="122" customWidth="1"/>
    <col min="3329" max="3569" width="9.140625" style="122"/>
    <col min="3570" max="3570" width="27.28515625" style="122" bestFit="1" customWidth="1"/>
    <col min="3571" max="3571" width="6.85546875" style="122" customWidth="1"/>
    <col min="3572" max="3572" width="9.42578125" style="122" customWidth="1"/>
    <col min="3573" max="3580" width="7.5703125" style="122" customWidth="1"/>
    <col min="3581" max="3583" width="16" style="122" customWidth="1"/>
    <col min="3584" max="3584" width="7.5703125" style="122" customWidth="1"/>
    <col min="3585" max="3825" width="9.140625" style="122"/>
    <col min="3826" max="3826" width="27.28515625" style="122" bestFit="1" customWidth="1"/>
    <col min="3827" max="3827" width="6.85546875" style="122" customWidth="1"/>
    <col min="3828" max="3828" width="9.42578125" style="122" customWidth="1"/>
    <col min="3829" max="3836" width="7.5703125" style="122" customWidth="1"/>
    <col min="3837" max="3839" width="16" style="122" customWidth="1"/>
    <col min="3840" max="3840" width="7.5703125" style="122" customWidth="1"/>
    <col min="3841" max="4081" width="9.140625" style="122"/>
    <col min="4082" max="4082" width="27.28515625" style="122" bestFit="1" customWidth="1"/>
    <col min="4083" max="4083" width="6.85546875" style="122" customWidth="1"/>
    <col min="4084" max="4084" width="9.42578125" style="122" customWidth="1"/>
    <col min="4085" max="4092" width="7.5703125" style="122" customWidth="1"/>
    <col min="4093" max="4095" width="16" style="122" customWidth="1"/>
    <col min="4096" max="4096" width="7.5703125" style="122" customWidth="1"/>
    <col min="4097" max="4337" width="9.140625" style="122"/>
    <col min="4338" max="4338" width="27.28515625" style="122" bestFit="1" customWidth="1"/>
    <col min="4339" max="4339" width="6.85546875" style="122" customWidth="1"/>
    <col min="4340" max="4340" width="9.42578125" style="122" customWidth="1"/>
    <col min="4341" max="4348" width="7.5703125" style="122" customWidth="1"/>
    <col min="4349" max="4351" width="16" style="122" customWidth="1"/>
    <col min="4352" max="4352" width="7.5703125" style="122" customWidth="1"/>
    <col min="4353" max="4593" width="9.140625" style="122"/>
    <col min="4594" max="4594" width="27.28515625" style="122" bestFit="1" customWidth="1"/>
    <col min="4595" max="4595" width="6.85546875" style="122" customWidth="1"/>
    <col min="4596" max="4596" width="9.42578125" style="122" customWidth="1"/>
    <col min="4597" max="4604" width="7.5703125" style="122" customWidth="1"/>
    <col min="4605" max="4607" width="16" style="122" customWidth="1"/>
    <col min="4608" max="4608" width="7.5703125" style="122" customWidth="1"/>
    <col min="4609" max="4849" width="9.140625" style="122"/>
    <col min="4850" max="4850" width="27.28515625" style="122" bestFit="1" customWidth="1"/>
    <col min="4851" max="4851" width="6.85546875" style="122" customWidth="1"/>
    <col min="4852" max="4852" width="9.42578125" style="122" customWidth="1"/>
    <col min="4853" max="4860" width="7.5703125" style="122" customWidth="1"/>
    <col min="4861" max="4863" width="16" style="122" customWidth="1"/>
    <col min="4864" max="4864" width="7.5703125" style="122" customWidth="1"/>
    <col min="4865" max="5105" width="9.140625" style="122"/>
    <col min="5106" max="5106" width="27.28515625" style="122" bestFit="1" customWidth="1"/>
    <col min="5107" max="5107" width="6.85546875" style="122" customWidth="1"/>
    <col min="5108" max="5108" width="9.42578125" style="122" customWidth="1"/>
    <col min="5109" max="5116" width="7.5703125" style="122" customWidth="1"/>
    <col min="5117" max="5119" width="16" style="122" customWidth="1"/>
    <col min="5120" max="5120" width="7.5703125" style="122" customWidth="1"/>
    <col min="5121" max="5361" width="9.140625" style="122"/>
    <col min="5362" max="5362" width="27.28515625" style="122" bestFit="1" customWidth="1"/>
    <col min="5363" max="5363" width="6.85546875" style="122" customWidth="1"/>
    <col min="5364" max="5364" width="9.42578125" style="122" customWidth="1"/>
    <col min="5365" max="5372" width="7.5703125" style="122" customWidth="1"/>
    <col min="5373" max="5375" width="16" style="122" customWidth="1"/>
    <col min="5376" max="5376" width="7.5703125" style="122" customWidth="1"/>
    <col min="5377" max="5617" width="9.140625" style="122"/>
    <col min="5618" max="5618" width="27.28515625" style="122" bestFit="1" customWidth="1"/>
    <col min="5619" max="5619" width="6.85546875" style="122" customWidth="1"/>
    <col min="5620" max="5620" width="9.42578125" style="122" customWidth="1"/>
    <col min="5621" max="5628" width="7.5703125" style="122" customWidth="1"/>
    <col min="5629" max="5631" width="16" style="122" customWidth="1"/>
    <col min="5632" max="5632" width="7.5703125" style="122" customWidth="1"/>
    <col min="5633" max="5873" width="9.140625" style="122"/>
    <col min="5874" max="5874" width="27.28515625" style="122" bestFit="1" customWidth="1"/>
    <col min="5875" max="5875" width="6.85546875" style="122" customWidth="1"/>
    <col min="5876" max="5876" width="9.42578125" style="122" customWidth="1"/>
    <col min="5877" max="5884" width="7.5703125" style="122" customWidth="1"/>
    <col min="5885" max="5887" width="16" style="122" customWidth="1"/>
    <col min="5888" max="5888" width="7.5703125" style="122" customWidth="1"/>
    <col min="5889" max="6129" width="9.140625" style="122"/>
    <col min="6130" max="6130" width="27.28515625" style="122" bestFit="1" customWidth="1"/>
    <col min="6131" max="6131" width="6.85546875" style="122" customWidth="1"/>
    <col min="6132" max="6132" width="9.42578125" style="122" customWidth="1"/>
    <col min="6133" max="6140" width="7.5703125" style="122" customWidth="1"/>
    <col min="6141" max="6143" width="16" style="122" customWidth="1"/>
    <col min="6144" max="6144" width="7.5703125" style="122" customWidth="1"/>
    <col min="6145" max="6385" width="9.140625" style="122"/>
    <col min="6386" max="6386" width="27.28515625" style="122" bestFit="1" customWidth="1"/>
    <col min="6387" max="6387" width="6.85546875" style="122" customWidth="1"/>
    <col min="6388" max="6388" width="9.42578125" style="122" customWidth="1"/>
    <col min="6389" max="6396" width="7.5703125" style="122" customWidth="1"/>
    <col min="6397" max="6399" width="16" style="122" customWidth="1"/>
    <col min="6400" max="6400" width="7.5703125" style="122" customWidth="1"/>
    <col min="6401" max="6641" width="9.140625" style="122"/>
    <col min="6642" max="6642" width="27.28515625" style="122" bestFit="1" customWidth="1"/>
    <col min="6643" max="6643" width="6.85546875" style="122" customWidth="1"/>
    <col min="6644" max="6644" width="9.42578125" style="122" customWidth="1"/>
    <col min="6645" max="6652" width="7.5703125" style="122" customWidth="1"/>
    <col min="6653" max="6655" width="16" style="122" customWidth="1"/>
    <col min="6656" max="6656" width="7.5703125" style="122" customWidth="1"/>
    <col min="6657" max="6897" width="9.140625" style="122"/>
    <col min="6898" max="6898" width="27.28515625" style="122" bestFit="1" customWidth="1"/>
    <col min="6899" max="6899" width="6.85546875" style="122" customWidth="1"/>
    <col min="6900" max="6900" width="9.42578125" style="122" customWidth="1"/>
    <col min="6901" max="6908" width="7.5703125" style="122" customWidth="1"/>
    <col min="6909" max="6911" width="16" style="122" customWidth="1"/>
    <col min="6912" max="6912" width="7.5703125" style="122" customWidth="1"/>
    <col min="6913" max="7153" width="9.140625" style="122"/>
    <col min="7154" max="7154" width="27.28515625" style="122" bestFit="1" customWidth="1"/>
    <col min="7155" max="7155" width="6.85546875" style="122" customWidth="1"/>
    <col min="7156" max="7156" width="9.42578125" style="122" customWidth="1"/>
    <col min="7157" max="7164" width="7.5703125" style="122" customWidth="1"/>
    <col min="7165" max="7167" width="16" style="122" customWidth="1"/>
    <col min="7168" max="7168" width="7.5703125" style="122" customWidth="1"/>
    <col min="7169" max="7409" width="9.140625" style="122"/>
    <col min="7410" max="7410" width="27.28515625" style="122" bestFit="1" customWidth="1"/>
    <col min="7411" max="7411" width="6.85546875" style="122" customWidth="1"/>
    <col min="7412" max="7412" width="9.42578125" style="122" customWidth="1"/>
    <col min="7413" max="7420" width="7.5703125" style="122" customWidth="1"/>
    <col min="7421" max="7423" width="16" style="122" customWidth="1"/>
    <col min="7424" max="7424" width="7.5703125" style="122" customWidth="1"/>
    <col min="7425" max="7665" width="9.140625" style="122"/>
    <col min="7666" max="7666" width="27.28515625" style="122" bestFit="1" customWidth="1"/>
    <col min="7667" max="7667" width="6.85546875" style="122" customWidth="1"/>
    <col min="7668" max="7668" width="9.42578125" style="122" customWidth="1"/>
    <col min="7669" max="7676" width="7.5703125" style="122" customWidth="1"/>
    <col min="7677" max="7679" width="16" style="122" customWidth="1"/>
    <col min="7680" max="7680" width="7.5703125" style="122" customWidth="1"/>
    <col min="7681" max="7921" width="9.140625" style="122"/>
    <col min="7922" max="7922" width="27.28515625" style="122" bestFit="1" customWidth="1"/>
    <col min="7923" max="7923" width="6.85546875" style="122" customWidth="1"/>
    <col min="7924" max="7924" width="9.42578125" style="122" customWidth="1"/>
    <col min="7925" max="7932" width="7.5703125" style="122" customWidth="1"/>
    <col min="7933" max="7935" width="16" style="122" customWidth="1"/>
    <col min="7936" max="7936" width="7.5703125" style="122" customWidth="1"/>
    <col min="7937" max="8177" width="9.140625" style="122"/>
    <col min="8178" max="8178" width="27.28515625" style="122" bestFit="1" customWidth="1"/>
    <col min="8179" max="8179" width="6.85546875" style="122" customWidth="1"/>
    <col min="8180" max="8180" width="9.42578125" style="122" customWidth="1"/>
    <col min="8181" max="8188" width="7.5703125" style="122" customWidth="1"/>
    <col min="8189" max="8191" width="16" style="122" customWidth="1"/>
    <col min="8192" max="8192" width="7.5703125" style="122" customWidth="1"/>
    <col min="8193" max="8433" width="9.140625" style="122"/>
    <col min="8434" max="8434" width="27.28515625" style="122" bestFit="1" customWidth="1"/>
    <col min="8435" max="8435" width="6.85546875" style="122" customWidth="1"/>
    <col min="8436" max="8436" width="9.42578125" style="122" customWidth="1"/>
    <col min="8437" max="8444" width="7.5703125" style="122" customWidth="1"/>
    <col min="8445" max="8447" width="16" style="122" customWidth="1"/>
    <col min="8448" max="8448" width="7.5703125" style="122" customWidth="1"/>
    <col min="8449" max="8689" width="9.140625" style="122"/>
    <col min="8690" max="8690" width="27.28515625" style="122" bestFit="1" customWidth="1"/>
    <col min="8691" max="8691" width="6.85546875" style="122" customWidth="1"/>
    <col min="8692" max="8692" width="9.42578125" style="122" customWidth="1"/>
    <col min="8693" max="8700" width="7.5703125" style="122" customWidth="1"/>
    <col min="8701" max="8703" width="16" style="122" customWidth="1"/>
    <col min="8704" max="8704" width="7.5703125" style="122" customWidth="1"/>
    <col min="8705" max="8945" width="9.140625" style="122"/>
    <col min="8946" max="8946" width="27.28515625" style="122" bestFit="1" customWidth="1"/>
    <col min="8947" max="8947" width="6.85546875" style="122" customWidth="1"/>
    <col min="8948" max="8948" width="9.42578125" style="122" customWidth="1"/>
    <col min="8949" max="8956" width="7.5703125" style="122" customWidth="1"/>
    <col min="8957" max="8959" width="16" style="122" customWidth="1"/>
    <col min="8960" max="8960" width="7.5703125" style="122" customWidth="1"/>
    <col min="8961" max="9201" width="9.140625" style="122"/>
    <col min="9202" max="9202" width="27.28515625" style="122" bestFit="1" customWidth="1"/>
    <col min="9203" max="9203" width="6.85546875" style="122" customWidth="1"/>
    <col min="9204" max="9204" width="9.42578125" style="122" customWidth="1"/>
    <col min="9205" max="9212" width="7.5703125" style="122" customWidth="1"/>
    <col min="9213" max="9215" width="16" style="122" customWidth="1"/>
    <col min="9216" max="9216" width="7.5703125" style="122" customWidth="1"/>
    <col min="9217" max="9457" width="9.140625" style="122"/>
    <col min="9458" max="9458" width="27.28515625" style="122" bestFit="1" customWidth="1"/>
    <col min="9459" max="9459" width="6.85546875" style="122" customWidth="1"/>
    <col min="9460" max="9460" width="9.42578125" style="122" customWidth="1"/>
    <col min="9461" max="9468" width="7.5703125" style="122" customWidth="1"/>
    <col min="9469" max="9471" width="16" style="122" customWidth="1"/>
    <col min="9472" max="9472" width="7.5703125" style="122" customWidth="1"/>
    <col min="9473" max="9713" width="9.140625" style="122"/>
    <col min="9714" max="9714" width="27.28515625" style="122" bestFit="1" customWidth="1"/>
    <col min="9715" max="9715" width="6.85546875" style="122" customWidth="1"/>
    <col min="9716" max="9716" width="9.42578125" style="122" customWidth="1"/>
    <col min="9717" max="9724" width="7.5703125" style="122" customWidth="1"/>
    <col min="9725" max="9727" width="16" style="122" customWidth="1"/>
    <col min="9728" max="9728" width="7.5703125" style="122" customWidth="1"/>
    <col min="9729" max="9969" width="9.140625" style="122"/>
    <col min="9970" max="9970" width="27.28515625" style="122" bestFit="1" customWidth="1"/>
    <col min="9971" max="9971" width="6.85546875" style="122" customWidth="1"/>
    <col min="9972" max="9972" width="9.42578125" style="122" customWidth="1"/>
    <col min="9973" max="9980" width="7.5703125" style="122" customWidth="1"/>
    <col min="9981" max="9983" width="16" style="122" customWidth="1"/>
    <col min="9984" max="9984" width="7.5703125" style="122" customWidth="1"/>
    <col min="9985" max="10225" width="9.140625" style="122"/>
    <col min="10226" max="10226" width="27.28515625" style="122" bestFit="1" customWidth="1"/>
    <col min="10227" max="10227" width="6.85546875" style="122" customWidth="1"/>
    <col min="10228" max="10228" width="9.42578125" style="122" customWidth="1"/>
    <col min="10229" max="10236" width="7.5703125" style="122" customWidth="1"/>
    <col min="10237" max="10239" width="16" style="122" customWidth="1"/>
    <col min="10240" max="10240" width="7.5703125" style="122" customWidth="1"/>
    <col min="10241" max="10481" width="9.140625" style="122"/>
    <col min="10482" max="10482" width="27.28515625" style="122" bestFit="1" customWidth="1"/>
    <col min="10483" max="10483" width="6.85546875" style="122" customWidth="1"/>
    <col min="10484" max="10484" width="9.42578125" style="122" customWidth="1"/>
    <col min="10485" max="10492" width="7.5703125" style="122" customWidth="1"/>
    <col min="10493" max="10495" width="16" style="122" customWidth="1"/>
    <col min="10496" max="10496" width="7.5703125" style="122" customWidth="1"/>
    <col min="10497" max="10737" width="9.140625" style="122"/>
    <col min="10738" max="10738" width="27.28515625" style="122" bestFit="1" customWidth="1"/>
    <col min="10739" max="10739" width="6.85546875" style="122" customWidth="1"/>
    <col min="10740" max="10740" width="9.42578125" style="122" customWidth="1"/>
    <col min="10741" max="10748" width="7.5703125" style="122" customWidth="1"/>
    <col min="10749" max="10751" width="16" style="122" customWidth="1"/>
    <col min="10752" max="10752" width="7.5703125" style="122" customWidth="1"/>
    <col min="10753" max="10993" width="9.140625" style="122"/>
    <col min="10994" max="10994" width="27.28515625" style="122" bestFit="1" customWidth="1"/>
    <col min="10995" max="10995" width="6.85546875" style="122" customWidth="1"/>
    <col min="10996" max="10996" width="9.42578125" style="122" customWidth="1"/>
    <col min="10997" max="11004" width="7.5703125" style="122" customWidth="1"/>
    <col min="11005" max="11007" width="16" style="122" customWidth="1"/>
    <col min="11008" max="11008" width="7.5703125" style="122" customWidth="1"/>
    <col min="11009" max="11249" width="9.140625" style="122"/>
    <col min="11250" max="11250" width="27.28515625" style="122" bestFit="1" customWidth="1"/>
    <col min="11251" max="11251" width="6.85546875" style="122" customWidth="1"/>
    <col min="11252" max="11252" width="9.42578125" style="122" customWidth="1"/>
    <col min="11253" max="11260" width="7.5703125" style="122" customWidth="1"/>
    <col min="11261" max="11263" width="16" style="122" customWidth="1"/>
    <col min="11264" max="11264" width="7.5703125" style="122" customWidth="1"/>
    <col min="11265" max="11505" width="9.140625" style="122"/>
    <col min="11506" max="11506" width="27.28515625" style="122" bestFit="1" customWidth="1"/>
    <col min="11507" max="11507" width="6.85546875" style="122" customWidth="1"/>
    <col min="11508" max="11508" width="9.42578125" style="122" customWidth="1"/>
    <col min="11509" max="11516" width="7.5703125" style="122" customWidth="1"/>
    <col min="11517" max="11519" width="16" style="122" customWidth="1"/>
    <col min="11520" max="11520" width="7.5703125" style="122" customWidth="1"/>
    <col min="11521" max="11761" width="9.140625" style="122"/>
    <col min="11762" max="11762" width="27.28515625" style="122" bestFit="1" customWidth="1"/>
    <col min="11763" max="11763" width="6.85546875" style="122" customWidth="1"/>
    <col min="11764" max="11764" width="9.42578125" style="122" customWidth="1"/>
    <col min="11765" max="11772" width="7.5703125" style="122" customWidth="1"/>
    <col min="11773" max="11775" width="16" style="122" customWidth="1"/>
    <col min="11776" max="11776" width="7.5703125" style="122" customWidth="1"/>
    <col min="11777" max="12017" width="9.140625" style="122"/>
    <col min="12018" max="12018" width="27.28515625" style="122" bestFit="1" customWidth="1"/>
    <col min="12019" max="12019" width="6.85546875" style="122" customWidth="1"/>
    <col min="12020" max="12020" width="9.42578125" style="122" customWidth="1"/>
    <col min="12021" max="12028" width="7.5703125" style="122" customWidth="1"/>
    <col min="12029" max="12031" width="16" style="122" customWidth="1"/>
    <col min="12032" max="12032" width="7.5703125" style="122" customWidth="1"/>
    <col min="12033" max="12273" width="9.140625" style="122"/>
    <col min="12274" max="12274" width="27.28515625" style="122" bestFit="1" customWidth="1"/>
    <col min="12275" max="12275" width="6.85546875" style="122" customWidth="1"/>
    <col min="12276" max="12276" width="9.42578125" style="122" customWidth="1"/>
    <col min="12277" max="12284" width="7.5703125" style="122" customWidth="1"/>
    <col min="12285" max="12287" width="16" style="122" customWidth="1"/>
    <col min="12288" max="12288" width="7.5703125" style="122" customWidth="1"/>
    <col min="12289" max="12529" width="9.140625" style="122"/>
    <col min="12530" max="12530" width="27.28515625" style="122" bestFit="1" customWidth="1"/>
    <col min="12531" max="12531" width="6.85546875" style="122" customWidth="1"/>
    <col min="12532" max="12532" width="9.42578125" style="122" customWidth="1"/>
    <col min="12533" max="12540" width="7.5703125" style="122" customWidth="1"/>
    <col min="12541" max="12543" width="16" style="122" customWidth="1"/>
    <col min="12544" max="12544" width="7.5703125" style="122" customWidth="1"/>
    <col min="12545" max="12785" width="9.140625" style="122"/>
    <col min="12786" max="12786" width="27.28515625" style="122" bestFit="1" customWidth="1"/>
    <col min="12787" max="12787" width="6.85546875" style="122" customWidth="1"/>
    <col min="12788" max="12788" width="9.42578125" style="122" customWidth="1"/>
    <col min="12789" max="12796" width="7.5703125" style="122" customWidth="1"/>
    <col min="12797" max="12799" width="16" style="122" customWidth="1"/>
    <col min="12800" max="12800" width="7.5703125" style="122" customWidth="1"/>
    <col min="12801" max="13041" width="9.140625" style="122"/>
    <col min="13042" max="13042" width="27.28515625" style="122" bestFit="1" customWidth="1"/>
    <col min="13043" max="13043" width="6.85546875" style="122" customWidth="1"/>
    <col min="13044" max="13044" width="9.42578125" style="122" customWidth="1"/>
    <col min="13045" max="13052" width="7.5703125" style="122" customWidth="1"/>
    <col min="13053" max="13055" width="16" style="122" customWidth="1"/>
    <col min="13056" max="13056" width="7.5703125" style="122" customWidth="1"/>
    <col min="13057" max="13297" width="9.140625" style="122"/>
    <col min="13298" max="13298" width="27.28515625" style="122" bestFit="1" customWidth="1"/>
    <col min="13299" max="13299" width="6.85546875" style="122" customWidth="1"/>
    <col min="13300" max="13300" width="9.42578125" style="122" customWidth="1"/>
    <col min="13301" max="13308" width="7.5703125" style="122" customWidth="1"/>
    <col min="13309" max="13311" width="16" style="122" customWidth="1"/>
    <col min="13312" max="13312" width="7.5703125" style="122" customWidth="1"/>
    <col min="13313" max="13553" width="9.140625" style="122"/>
    <col min="13554" max="13554" width="27.28515625" style="122" bestFit="1" customWidth="1"/>
    <col min="13555" max="13555" width="6.85546875" style="122" customWidth="1"/>
    <col min="13556" max="13556" width="9.42578125" style="122" customWidth="1"/>
    <col min="13557" max="13564" width="7.5703125" style="122" customWidth="1"/>
    <col min="13565" max="13567" width="16" style="122" customWidth="1"/>
    <col min="13568" max="13568" width="7.5703125" style="122" customWidth="1"/>
    <col min="13569" max="13809" width="9.140625" style="122"/>
    <col min="13810" max="13810" width="27.28515625" style="122" bestFit="1" customWidth="1"/>
    <col min="13811" max="13811" width="6.85546875" style="122" customWidth="1"/>
    <col min="13812" max="13812" width="9.42578125" style="122" customWidth="1"/>
    <col min="13813" max="13820" width="7.5703125" style="122" customWidth="1"/>
    <col min="13821" max="13823" width="16" style="122" customWidth="1"/>
    <col min="13824" max="13824" width="7.5703125" style="122" customWidth="1"/>
    <col min="13825" max="14065" width="9.140625" style="122"/>
    <col min="14066" max="14066" width="27.28515625" style="122" bestFit="1" customWidth="1"/>
    <col min="14067" max="14067" width="6.85546875" style="122" customWidth="1"/>
    <col min="14068" max="14068" width="9.42578125" style="122" customWidth="1"/>
    <col min="14069" max="14076" width="7.5703125" style="122" customWidth="1"/>
    <col min="14077" max="14079" width="16" style="122" customWidth="1"/>
    <col min="14080" max="14080" width="7.5703125" style="122" customWidth="1"/>
    <col min="14081" max="14321" width="9.140625" style="122"/>
    <col min="14322" max="14322" width="27.28515625" style="122" bestFit="1" customWidth="1"/>
    <col min="14323" max="14323" width="6.85546875" style="122" customWidth="1"/>
    <col min="14324" max="14324" width="9.42578125" style="122" customWidth="1"/>
    <col min="14325" max="14332" width="7.5703125" style="122" customWidth="1"/>
    <col min="14333" max="14335" width="16" style="122" customWidth="1"/>
    <col min="14336" max="14336" width="7.5703125" style="122" customWidth="1"/>
    <col min="14337" max="14577" width="9.140625" style="122"/>
    <col min="14578" max="14578" width="27.28515625" style="122" bestFit="1" customWidth="1"/>
    <col min="14579" max="14579" width="6.85546875" style="122" customWidth="1"/>
    <col min="14580" max="14580" width="9.42578125" style="122" customWidth="1"/>
    <col min="14581" max="14588" width="7.5703125" style="122" customWidth="1"/>
    <col min="14589" max="14591" width="16" style="122" customWidth="1"/>
    <col min="14592" max="14592" width="7.5703125" style="122" customWidth="1"/>
    <col min="14593" max="14833" width="9.140625" style="122"/>
    <col min="14834" max="14834" width="27.28515625" style="122" bestFit="1" customWidth="1"/>
    <col min="14835" max="14835" width="6.85546875" style="122" customWidth="1"/>
    <col min="14836" max="14836" width="9.42578125" style="122" customWidth="1"/>
    <col min="14837" max="14844" width="7.5703125" style="122" customWidth="1"/>
    <col min="14845" max="14847" width="16" style="122" customWidth="1"/>
    <col min="14848" max="14848" width="7.5703125" style="122" customWidth="1"/>
    <col min="14849" max="15089" width="9.140625" style="122"/>
    <col min="15090" max="15090" width="27.28515625" style="122" bestFit="1" customWidth="1"/>
    <col min="15091" max="15091" width="6.85546875" style="122" customWidth="1"/>
    <col min="15092" max="15092" width="9.42578125" style="122" customWidth="1"/>
    <col min="15093" max="15100" width="7.5703125" style="122" customWidth="1"/>
    <col min="15101" max="15103" width="16" style="122" customWidth="1"/>
    <col min="15104" max="15104" width="7.5703125" style="122" customWidth="1"/>
    <col min="15105" max="15345" width="9.140625" style="122"/>
    <col min="15346" max="15346" width="27.28515625" style="122" bestFit="1" customWidth="1"/>
    <col min="15347" max="15347" width="6.85546875" style="122" customWidth="1"/>
    <col min="15348" max="15348" width="9.42578125" style="122" customWidth="1"/>
    <col min="15349" max="15356" width="7.5703125" style="122" customWidth="1"/>
    <col min="15357" max="15359" width="16" style="122" customWidth="1"/>
    <col min="15360" max="15360" width="7.5703125" style="122" customWidth="1"/>
    <col min="15361" max="15601" width="9.140625" style="122"/>
    <col min="15602" max="15602" width="27.28515625" style="122" bestFit="1" customWidth="1"/>
    <col min="15603" max="15603" width="6.85546875" style="122" customWidth="1"/>
    <col min="15604" max="15604" width="9.42578125" style="122" customWidth="1"/>
    <col min="15605" max="15612" width="7.5703125" style="122" customWidth="1"/>
    <col min="15613" max="15615" width="16" style="122" customWidth="1"/>
    <col min="15616" max="15616" width="7.5703125" style="122" customWidth="1"/>
    <col min="15617" max="15857" width="9.140625" style="122"/>
    <col min="15858" max="15858" width="27.28515625" style="122" bestFit="1" customWidth="1"/>
    <col min="15859" max="15859" width="6.85546875" style="122" customWidth="1"/>
    <col min="15860" max="15860" width="9.42578125" style="122" customWidth="1"/>
    <col min="15861" max="15868" width="7.5703125" style="122" customWidth="1"/>
    <col min="15869" max="15871" width="16" style="122" customWidth="1"/>
    <col min="15872" max="15872" width="7.5703125" style="122" customWidth="1"/>
    <col min="15873" max="16113" width="9.140625" style="122"/>
    <col min="16114" max="16114" width="27.28515625" style="122" bestFit="1" customWidth="1"/>
    <col min="16115" max="16115" width="6.85546875" style="122" customWidth="1"/>
    <col min="16116" max="16116" width="9.42578125" style="122" customWidth="1"/>
    <col min="16117" max="16124" width="7.5703125" style="122" customWidth="1"/>
    <col min="16125" max="16127" width="16" style="122" customWidth="1"/>
    <col min="16128" max="16128" width="7.5703125" style="122" customWidth="1"/>
    <col min="16129" max="16384" width="9.140625" style="122"/>
  </cols>
  <sheetData>
    <row r="1" spans="1:6" ht="16.5" customHeight="1">
      <c r="A1" s="121" t="s">
        <v>233</v>
      </c>
    </row>
    <row r="2" spans="1:6">
      <c r="A2" s="121" t="s">
        <v>590</v>
      </c>
    </row>
    <row r="5" spans="1:6">
      <c r="A5" s="124"/>
      <c r="B5" s="125" t="s">
        <v>234</v>
      </c>
      <c r="C5" s="125" t="s">
        <v>235</v>
      </c>
      <c r="D5" s="125" t="s">
        <v>236</v>
      </c>
      <c r="E5" s="125" t="s">
        <v>237</v>
      </c>
    </row>
    <row r="6" spans="1:6">
      <c r="A6" s="121" t="s">
        <v>238</v>
      </c>
      <c r="B6" s="231">
        <v>10.419</v>
      </c>
      <c r="C6" s="254">
        <v>1.5129999999999999</v>
      </c>
      <c r="D6" s="254">
        <v>6.6609999999999996</v>
      </c>
      <c r="E6" s="254">
        <v>17.683</v>
      </c>
      <c r="F6" s="233"/>
    </row>
    <row r="7" spans="1:6">
      <c r="A7" s="233" t="s">
        <v>239</v>
      </c>
      <c r="B7" s="231">
        <v>17.795999999999999</v>
      </c>
      <c r="C7" s="254">
        <v>0.93899999999999995</v>
      </c>
      <c r="D7" s="254">
        <v>5.0599999999999996</v>
      </c>
      <c r="E7" s="254">
        <v>13.483000000000001</v>
      </c>
      <c r="F7" s="233"/>
    </row>
    <row r="8" spans="1:6">
      <c r="A8" s="233" t="s">
        <v>240</v>
      </c>
      <c r="B8" s="231">
        <v>7.226</v>
      </c>
      <c r="C8" s="254">
        <v>2.5550000000000002</v>
      </c>
      <c r="D8" s="254">
        <v>10.474</v>
      </c>
      <c r="E8" s="254">
        <v>13.975</v>
      </c>
      <c r="F8" s="233"/>
    </row>
    <row r="9" spans="1:6">
      <c r="A9" s="233" t="s">
        <v>241</v>
      </c>
      <c r="B9" s="231">
        <v>6.0289999999999999</v>
      </c>
      <c r="C9" s="254">
        <v>6.2649999999999997</v>
      </c>
      <c r="D9" s="254">
        <v>6.1539999999999999</v>
      </c>
      <c r="E9" s="254">
        <v>12.96</v>
      </c>
      <c r="F9" s="233"/>
    </row>
    <row r="10" spans="1:6">
      <c r="A10" s="233"/>
      <c r="E10" s="253"/>
      <c r="F10" s="233"/>
    </row>
    <row r="11" spans="1:6">
      <c r="A11" s="233"/>
      <c r="E11" s="253"/>
      <c r="F11" s="233"/>
    </row>
    <row r="12" spans="1:6">
      <c r="A12" s="233"/>
      <c r="E12" s="253"/>
      <c r="F12" s="233"/>
    </row>
    <row r="13" spans="1:6">
      <c r="A13" s="233"/>
      <c r="E13" s="253"/>
      <c r="F13" s="233"/>
    </row>
    <row r="14" spans="1:6">
      <c r="A14" s="233"/>
      <c r="E14" s="253"/>
      <c r="F14" s="233"/>
    </row>
    <row r="15" spans="1:6">
      <c r="A15" s="233"/>
      <c r="D15" s="125" t="s">
        <v>98</v>
      </c>
      <c r="E15" s="253"/>
      <c r="F15" s="233"/>
    </row>
    <row r="16" spans="1:6">
      <c r="A16" s="233"/>
      <c r="E16" s="253"/>
      <c r="F16" s="233"/>
    </row>
    <row r="17" spans="1:6">
      <c r="A17" s="233"/>
      <c r="E17" s="253"/>
      <c r="F17" s="233"/>
    </row>
    <row r="18" spans="1:6">
      <c r="A18" s="233"/>
      <c r="E18" s="253"/>
      <c r="F18" s="233"/>
    </row>
    <row r="19" spans="1:6">
      <c r="A19" s="233"/>
      <c r="E19" s="253"/>
      <c r="F19" s="233"/>
    </row>
    <row r="20" spans="1:6">
      <c r="A20" s="233"/>
      <c r="E20" s="253"/>
      <c r="F20" s="233"/>
    </row>
    <row r="21" spans="1:6">
      <c r="A21" s="233"/>
      <c r="E21" s="253"/>
      <c r="F21" s="233"/>
    </row>
    <row r="22" spans="1:6">
      <c r="A22" s="233"/>
      <c r="E22" s="253"/>
      <c r="F22" s="233"/>
    </row>
    <row r="23" spans="1:6">
      <c r="A23" s="233"/>
      <c r="E23" s="253"/>
      <c r="F23" s="233"/>
    </row>
    <row r="24" spans="1:6">
      <c r="A24" s="233"/>
      <c r="E24" s="253"/>
      <c r="F24" s="233"/>
    </row>
    <row r="25" spans="1:6">
      <c r="A25" s="233"/>
      <c r="E25" s="253"/>
      <c r="F25" s="233"/>
    </row>
    <row r="26" spans="1:6">
      <c r="A26" s="233"/>
      <c r="E26" s="253"/>
      <c r="F26" s="233"/>
    </row>
    <row r="27" spans="1:6">
      <c r="A27" s="233"/>
      <c r="E27" s="253"/>
      <c r="F27" s="233"/>
    </row>
    <row r="28" spans="1:6">
      <c r="A28" s="233"/>
      <c r="E28" s="253"/>
      <c r="F28" s="233"/>
    </row>
    <row r="29" spans="1:6">
      <c r="A29" s="233"/>
      <c r="E29" s="253"/>
      <c r="F29" s="233"/>
    </row>
    <row r="30" spans="1:6">
      <c r="A30" s="233"/>
      <c r="E30" s="253"/>
      <c r="F30" s="233"/>
    </row>
    <row r="31" spans="1:6">
      <c r="A31" s="233"/>
      <c r="E31" s="253"/>
      <c r="F31" s="233"/>
    </row>
    <row r="32" spans="1:6">
      <c r="A32" s="233"/>
      <c r="E32" s="253"/>
      <c r="F32" s="233"/>
    </row>
    <row r="33" spans="1:6">
      <c r="A33" s="233"/>
      <c r="E33" s="253"/>
      <c r="F33" s="233"/>
    </row>
    <row r="34" spans="1:6">
      <c r="A34" s="233"/>
      <c r="E34" s="253"/>
      <c r="F34" s="233"/>
    </row>
    <row r="35" spans="1:6">
      <c r="A35" s="233"/>
      <c r="E35" s="253"/>
      <c r="F35" s="233"/>
    </row>
    <row r="36" spans="1:6">
      <c r="A36" s="233"/>
      <c r="E36" s="253"/>
      <c r="F36" s="233"/>
    </row>
    <row r="37" spans="1:6">
      <c r="A37" s="233"/>
      <c r="E37" s="253"/>
      <c r="F37" s="233"/>
    </row>
    <row r="38" spans="1:6">
      <c r="A38" s="233"/>
      <c r="E38" s="253"/>
      <c r="F38" s="233"/>
    </row>
    <row r="39" spans="1:6">
      <c r="A39" s="233"/>
      <c r="E39" s="253"/>
      <c r="F39" s="233"/>
    </row>
    <row r="40" spans="1:6">
      <c r="A40" s="233"/>
      <c r="E40" s="253"/>
      <c r="F40" s="233"/>
    </row>
    <row r="41" spans="1:6">
      <c r="A41" s="233"/>
      <c r="E41" s="253"/>
      <c r="F41" s="233"/>
    </row>
    <row r="42" spans="1:6">
      <c r="A42" s="233"/>
      <c r="E42" s="253"/>
      <c r="F42" s="233"/>
    </row>
    <row r="43" spans="1:6">
      <c r="A43" s="233"/>
      <c r="E43" s="253"/>
      <c r="F43" s="233"/>
    </row>
    <row r="44" spans="1:6">
      <c r="A44" s="233"/>
      <c r="E44" s="253"/>
      <c r="F44" s="233"/>
    </row>
    <row r="45" spans="1:6">
      <c r="A45" s="233"/>
      <c r="E45" s="253"/>
      <c r="F45" s="233"/>
    </row>
    <row r="46" spans="1:6">
      <c r="A46" s="233"/>
      <c r="E46" s="253"/>
      <c r="F46" s="233"/>
    </row>
    <row r="47" spans="1:6">
      <c r="A47" s="233"/>
      <c r="E47" s="253"/>
      <c r="F47" s="233"/>
    </row>
    <row r="48" spans="1:6">
      <c r="A48" s="233"/>
      <c r="E48" s="253"/>
      <c r="F48" s="233"/>
    </row>
    <row r="49" spans="1:6">
      <c r="A49" s="233"/>
      <c r="E49" s="253"/>
      <c r="F49" s="233"/>
    </row>
    <row r="50" spans="1:6">
      <c r="A50" s="233"/>
      <c r="E50" s="253"/>
      <c r="F50" s="233"/>
    </row>
    <row r="51" spans="1:6">
      <c r="A51" s="233"/>
      <c r="E51" s="253"/>
      <c r="F51" s="233"/>
    </row>
    <row r="52" spans="1:6">
      <c r="A52" s="233"/>
      <c r="E52" s="253"/>
      <c r="F52" s="233"/>
    </row>
    <row r="53" spans="1:6">
      <c r="A53" s="233"/>
      <c r="E53" s="253"/>
      <c r="F53" s="233"/>
    </row>
    <row r="54" spans="1:6">
      <c r="A54" s="233"/>
      <c r="E54" s="253"/>
      <c r="F54" s="233"/>
    </row>
    <row r="55" spans="1:6">
      <c r="A55" s="233"/>
      <c r="E55" s="253"/>
      <c r="F55" s="233"/>
    </row>
    <row r="56" spans="1:6">
      <c r="A56" s="233"/>
      <c r="E56" s="253"/>
      <c r="F56" s="233"/>
    </row>
    <row r="57" spans="1:6">
      <c r="A57" s="233"/>
      <c r="E57" s="253"/>
      <c r="F57" s="233"/>
    </row>
    <row r="58" spans="1:6">
      <c r="A58" s="233"/>
      <c r="E58" s="253"/>
      <c r="F58" s="233"/>
    </row>
    <row r="59" spans="1:6">
      <c r="A59" s="233"/>
      <c r="E59" s="253"/>
      <c r="F59" s="233"/>
    </row>
    <row r="60" spans="1:6">
      <c r="A60" s="233"/>
      <c r="E60" s="253"/>
      <c r="F60" s="233"/>
    </row>
    <row r="61" spans="1:6">
      <c r="A61" s="233"/>
      <c r="E61" s="253"/>
      <c r="F61" s="233"/>
    </row>
    <row r="62" spans="1:6">
      <c r="A62" s="233"/>
      <c r="E62" s="253"/>
      <c r="F62" s="233"/>
    </row>
    <row r="63" spans="1:6">
      <c r="A63" s="233"/>
      <c r="E63" s="253"/>
      <c r="F63" s="233"/>
    </row>
    <row r="64" spans="1:6">
      <c r="A64" s="233"/>
      <c r="E64" s="253"/>
      <c r="F64" s="233"/>
    </row>
    <row r="65" spans="1:6">
      <c r="A65" s="233"/>
      <c r="E65" s="253"/>
      <c r="F65" s="233"/>
    </row>
    <row r="66" spans="1:6">
      <c r="A66" s="233"/>
      <c r="E66" s="253"/>
      <c r="F66" s="233"/>
    </row>
    <row r="67" spans="1:6">
      <c r="A67" s="233"/>
      <c r="E67" s="253"/>
      <c r="F67" s="233"/>
    </row>
    <row r="68" spans="1:6">
      <c r="A68" s="233"/>
      <c r="E68" s="253"/>
      <c r="F68" s="233"/>
    </row>
    <row r="69" spans="1:6">
      <c r="A69" s="233"/>
      <c r="E69" s="253"/>
      <c r="F69" s="233"/>
    </row>
    <row r="70" spans="1:6">
      <c r="A70" s="233"/>
      <c r="E70" s="253"/>
      <c r="F70" s="233"/>
    </row>
    <row r="71" spans="1:6">
      <c r="A71" s="233"/>
      <c r="E71" s="253"/>
      <c r="F71" s="233"/>
    </row>
    <row r="72" spans="1:6">
      <c r="A72" s="233"/>
      <c r="E72" s="253"/>
      <c r="F72" s="233"/>
    </row>
    <row r="73" spans="1:6">
      <c r="A73" s="233"/>
      <c r="E73" s="253"/>
      <c r="F73" s="233"/>
    </row>
    <row r="74" spans="1:6">
      <c r="A74" s="233"/>
      <c r="E74" s="253"/>
      <c r="F74" s="233"/>
    </row>
    <row r="75" spans="1:6">
      <c r="A75" s="233"/>
      <c r="E75" s="253"/>
      <c r="F75" s="233"/>
    </row>
    <row r="76" spans="1:6">
      <c r="A76" s="233"/>
      <c r="E76" s="253"/>
      <c r="F76" s="233"/>
    </row>
    <row r="77" spans="1:6">
      <c r="A77" s="233"/>
      <c r="E77" s="253"/>
      <c r="F77" s="233"/>
    </row>
    <row r="78" spans="1:6">
      <c r="A78" s="233"/>
      <c r="E78" s="253"/>
      <c r="F78" s="233"/>
    </row>
    <row r="79" spans="1:6">
      <c r="A79" s="233"/>
      <c r="E79" s="253"/>
      <c r="F79" s="233"/>
    </row>
    <row r="80" spans="1:6">
      <c r="A80" s="233"/>
      <c r="E80" s="253"/>
      <c r="F80" s="233"/>
    </row>
    <row r="81" spans="1:6">
      <c r="A81" s="233"/>
      <c r="E81" s="253"/>
      <c r="F81" s="233"/>
    </row>
    <row r="82" spans="1:6">
      <c r="A82" s="233"/>
      <c r="E82" s="253"/>
      <c r="F82" s="233"/>
    </row>
    <row r="83" spans="1:6">
      <c r="A83" s="233"/>
      <c r="E83" s="253"/>
      <c r="F83" s="233"/>
    </row>
    <row r="84" spans="1:6">
      <c r="A84" s="233"/>
      <c r="E84" s="253"/>
      <c r="F84" s="233"/>
    </row>
    <row r="85" spans="1:6">
      <c r="A85" s="233"/>
      <c r="E85" s="253"/>
      <c r="F85" s="233"/>
    </row>
    <row r="86" spans="1:6">
      <c r="A86" s="233"/>
      <c r="E86" s="253"/>
      <c r="F86" s="233"/>
    </row>
    <row r="87" spans="1:6">
      <c r="A87" s="233"/>
      <c r="E87" s="253"/>
      <c r="F87" s="233"/>
    </row>
    <row r="88" spans="1:6">
      <c r="A88" s="233"/>
      <c r="E88" s="253"/>
      <c r="F88" s="233"/>
    </row>
    <row r="89" spans="1:6">
      <c r="A89" s="233"/>
      <c r="E89" s="253"/>
      <c r="F89" s="233"/>
    </row>
    <row r="90" spans="1:6">
      <c r="A90" s="233"/>
      <c r="E90" s="253"/>
      <c r="F90" s="233"/>
    </row>
    <row r="91" spans="1:6">
      <c r="A91" s="233"/>
      <c r="E91" s="253"/>
      <c r="F91" s="233"/>
    </row>
    <row r="92" spans="1:6">
      <c r="A92" s="233"/>
      <c r="E92" s="253"/>
      <c r="F92" s="233"/>
    </row>
    <row r="93" spans="1:6">
      <c r="A93" s="233"/>
      <c r="E93" s="253"/>
      <c r="F93" s="233"/>
    </row>
    <row r="94" spans="1:6">
      <c r="E94" s="141"/>
    </row>
    <row r="95" spans="1:6">
      <c r="E95" s="141"/>
    </row>
    <row r="96" spans="1:6">
      <c r="E96" s="141"/>
    </row>
    <row r="97" spans="5:5">
      <c r="E97" s="141"/>
    </row>
    <row r="98" spans="5:5">
      <c r="E98" s="141"/>
    </row>
    <row r="99" spans="5:5">
      <c r="E99" s="141"/>
    </row>
    <row r="100" spans="5:5">
      <c r="E100" s="141"/>
    </row>
    <row r="101" spans="5:5">
      <c r="E101" s="141"/>
    </row>
    <row r="102" spans="5:5">
      <c r="E102" s="141"/>
    </row>
    <row r="103" spans="5:5">
      <c r="E103" s="141"/>
    </row>
  </sheetData>
  <pageMargins left="0.75" right="0.75" top="1" bottom="1" header="0.5" footer="0.5"/>
  <pageSetup scale="6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6"/>
  <sheetViews>
    <sheetView showGridLines="0" zoomScaleNormal="100" workbookViewId="0"/>
  </sheetViews>
  <sheetFormatPr defaultRowHeight="15"/>
  <cols>
    <col min="1" max="1" width="7.85546875" style="76" customWidth="1"/>
    <col min="2" max="2" width="11.28515625" style="50" bestFit="1" customWidth="1"/>
    <col min="3" max="3" width="10.42578125" style="50" bestFit="1" customWidth="1"/>
    <col min="4" max="4" width="9.7109375" style="16" customWidth="1"/>
    <col min="5" max="7" width="8.42578125" style="16" customWidth="1"/>
    <col min="8" max="16384" width="9.140625" style="16"/>
  </cols>
  <sheetData>
    <row r="1" spans="1:7">
      <c r="A1" s="76" t="s">
        <v>258</v>
      </c>
    </row>
    <row r="2" spans="1:7">
      <c r="A2" s="76" t="s">
        <v>591</v>
      </c>
    </row>
    <row r="5" spans="1:7">
      <c r="B5" s="50" t="s">
        <v>592</v>
      </c>
      <c r="C5" s="50" t="s">
        <v>593</v>
      </c>
      <c r="E5" s="50" t="s">
        <v>259</v>
      </c>
      <c r="F5" s="50" t="s">
        <v>592</v>
      </c>
      <c r="G5" s="50" t="s">
        <v>593</v>
      </c>
    </row>
    <row r="6" spans="1:7">
      <c r="A6" s="76">
        <v>1991</v>
      </c>
      <c r="B6" s="52">
        <v>65.287564712999995</v>
      </c>
      <c r="C6" s="52">
        <v>59.204988061000002</v>
      </c>
      <c r="E6" s="16">
        <v>141583</v>
      </c>
      <c r="F6" s="16">
        <v>7009</v>
      </c>
      <c r="G6" s="16">
        <v>6356</v>
      </c>
    </row>
    <row r="7" spans="1:7">
      <c r="A7" s="76">
        <v>1992</v>
      </c>
      <c r="B7" s="52">
        <v>72.013043909999993</v>
      </c>
      <c r="C7" s="52">
        <v>66.366272342000002</v>
      </c>
      <c r="E7" s="16">
        <v>157856</v>
      </c>
      <c r="F7" s="16">
        <v>8621</v>
      </c>
      <c r="G7" s="16">
        <v>7945</v>
      </c>
    </row>
    <row r="8" spans="1:7">
      <c r="A8" s="76">
        <v>1993</v>
      </c>
      <c r="B8" s="52">
        <v>73.591002337999996</v>
      </c>
      <c r="C8" s="52">
        <v>66.813491041999995</v>
      </c>
      <c r="E8" s="16">
        <v>171066</v>
      </c>
      <c r="F8" s="16">
        <v>9566</v>
      </c>
      <c r="G8" s="16">
        <v>8685</v>
      </c>
    </row>
    <row r="9" spans="1:7">
      <c r="A9" s="76">
        <v>1994</v>
      </c>
      <c r="B9" s="52">
        <v>74.130798548000001</v>
      </c>
      <c r="C9" s="52">
        <v>68.784343168000007</v>
      </c>
      <c r="E9" s="16">
        <v>182595</v>
      </c>
      <c r="F9" s="16">
        <v>10302</v>
      </c>
      <c r="G9" s="16">
        <v>9559</v>
      </c>
    </row>
    <row r="10" spans="1:7">
      <c r="A10" s="76">
        <v>1995</v>
      </c>
      <c r="B10" s="52">
        <v>73.158688299999994</v>
      </c>
      <c r="C10" s="52">
        <v>71.115675142000001</v>
      </c>
      <c r="E10" s="16">
        <v>193080</v>
      </c>
      <c r="F10" s="16">
        <v>10886</v>
      </c>
      <c r="G10" s="16">
        <v>10582</v>
      </c>
    </row>
    <row r="11" spans="1:7">
      <c r="A11" s="76">
        <v>1996</v>
      </c>
      <c r="B11" s="52">
        <v>74.179911715000003</v>
      </c>
      <c r="C11" s="52">
        <v>73.561277121000003</v>
      </c>
      <c r="E11" s="16">
        <v>206949</v>
      </c>
      <c r="F11" s="16">
        <v>11871</v>
      </c>
      <c r="G11" s="16">
        <v>11772</v>
      </c>
    </row>
    <row r="12" spans="1:7">
      <c r="A12" s="76">
        <v>1997</v>
      </c>
      <c r="B12" s="52">
        <v>73.693779496000005</v>
      </c>
      <c r="C12" s="52">
        <v>74.544842471999999</v>
      </c>
      <c r="E12" s="16">
        <v>219619</v>
      </c>
      <c r="F12" s="16">
        <v>12469</v>
      </c>
      <c r="G12" s="16">
        <v>12613</v>
      </c>
    </row>
    <row r="13" spans="1:7">
      <c r="A13" s="76">
        <v>1998</v>
      </c>
      <c r="B13" s="52">
        <v>72.370881750999999</v>
      </c>
      <c r="C13" s="52">
        <v>75.429763729000001</v>
      </c>
      <c r="E13" s="16">
        <v>229239</v>
      </c>
      <c r="F13" s="16">
        <v>12776</v>
      </c>
      <c r="G13" s="16">
        <v>13316</v>
      </c>
    </row>
    <row r="14" spans="1:7">
      <c r="A14" s="76">
        <v>1999</v>
      </c>
      <c r="B14" s="52">
        <v>74.212249751000002</v>
      </c>
      <c r="C14" s="52">
        <v>77.934718993000004</v>
      </c>
      <c r="E14" s="16">
        <v>236367</v>
      </c>
      <c r="F14" s="16">
        <v>13457</v>
      </c>
      <c r="G14" s="16">
        <v>14132</v>
      </c>
    </row>
    <row r="15" spans="1:7">
      <c r="A15" s="76">
        <v>2000</v>
      </c>
      <c r="B15" s="52">
        <v>69.835902024999996</v>
      </c>
      <c r="C15" s="52">
        <v>74.671059884000002</v>
      </c>
      <c r="E15" s="16">
        <v>245511</v>
      </c>
      <c r="F15" s="16">
        <v>13259</v>
      </c>
      <c r="G15" s="16">
        <v>14177</v>
      </c>
    </row>
    <row r="16" spans="1:7">
      <c r="A16" s="76">
        <v>2001</v>
      </c>
      <c r="B16" s="52">
        <v>71.201060634000001</v>
      </c>
      <c r="C16" s="52">
        <v>77.552730331999996</v>
      </c>
      <c r="E16" s="16">
        <v>257593</v>
      </c>
      <c r="F16" s="16">
        <v>14158</v>
      </c>
      <c r="G16" s="16">
        <v>15421</v>
      </c>
    </row>
    <row r="17" spans="1:7">
      <c r="A17" s="76">
        <v>2002</v>
      </c>
      <c r="B17" s="52">
        <v>68.477965767000001</v>
      </c>
      <c r="C17" s="52">
        <v>76.124234970000003</v>
      </c>
      <c r="E17" s="16">
        <v>271192</v>
      </c>
      <c r="F17" s="16">
        <v>14365</v>
      </c>
      <c r="G17" s="16">
        <v>15969</v>
      </c>
    </row>
    <row r="18" spans="1:7">
      <c r="A18" s="76">
        <v>2003</v>
      </c>
      <c r="B18" s="52">
        <v>67.732585943999993</v>
      </c>
      <c r="C18" s="52">
        <v>76.738492776000001</v>
      </c>
      <c r="E18" s="16">
        <v>283751</v>
      </c>
      <c r="F18" s="16">
        <v>14929</v>
      </c>
      <c r="G18" s="16">
        <v>16914</v>
      </c>
    </row>
    <row r="19" spans="1:7">
      <c r="A19" s="76">
        <v>2004</v>
      </c>
      <c r="B19" s="52">
        <v>63.467837989000003</v>
      </c>
      <c r="C19" s="52">
        <v>74.590169416999998</v>
      </c>
      <c r="E19" s="16">
        <v>294558</v>
      </c>
      <c r="F19" s="16">
        <v>14574</v>
      </c>
      <c r="G19" s="16">
        <v>17128</v>
      </c>
    </row>
    <row r="20" spans="1:7">
      <c r="A20" s="76">
        <v>2005</v>
      </c>
      <c r="B20" s="52">
        <v>59.577236620999997</v>
      </c>
      <c r="C20" s="52">
        <v>70.155149667000003</v>
      </c>
      <c r="E20" s="16">
        <v>303473</v>
      </c>
      <c r="F20" s="16">
        <v>14120</v>
      </c>
      <c r="G20" s="16">
        <v>16627</v>
      </c>
    </row>
    <row r="21" spans="1:7">
      <c r="A21" s="76">
        <v>2006</v>
      </c>
      <c r="B21" s="52">
        <v>57.042601427999998</v>
      </c>
      <c r="C21" s="52">
        <v>67.158672951</v>
      </c>
      <c r="E21" s="16">
        <v>312051</v>
      </c>
      <c r="F21" s="16">
        <v>13832</v>
      </c>
      <c r="G21" s="16">
        <v>16285</v>
      </c>
    </row>
    <row r="22" spans="1:7">
      <c r="A22" s="76">
        <v>2007</v>
      </c>
      <c r="B22" s="52">
        <v>54.978331406999999</v>
      </c>
      <c r="C22" s="52">
        <v>64.469047109000002</v>
      </c>
      <c r="E22" s="16">
        <v>316214</v>
      </c>
      <c r="F22" s="16">
        <v>13619</v>
      </c>
      <c r="G22" s="16">
        <v>15970</v>
      </c>
    </row>
    <row r="23" spans="1:7">
      <c r="A23" s="76">
        <v>2008</v>
      </c>
      <c r="B23" s="52">
        <v>51.814830618999999</v>
      </c>
      <c r="C23" s="52">
        <v>62.332444326000001</v>
      </c>
      <c r="E23" s="16">
        <v>320144</v>
      </c>
      <c r="F23" s="16">
        <v>13134</v>
      </c>
      <c r="G23" s="16">
        <v>15800</v>
      </c>
    </row>
    <row r="24" spans="1:7">
      <c r="A24" s="76">
        <v>2009</v>
      </c>
      <c r="B24" s="52">
        <v>51.183769931</v>
      </c>
      <c r="C24" s="52">
        <v>62.029918957</v>
      </c>
      <c r="E24" s="16">
        <v>326218</v>
      </c>
      <c r="F24" s="16">
        <v>13237</v>
      </c>
      <c r="G24" s="16">
        <v>16042</v>
      </c>
    </row>
    <row r="25" spans="1:7">
      <c r="A25" s="76">
        <v>2010</v>
      </c>
      <c r="B25" s="52">
        <v>49.808827960999999</v>
      </c>
      <c r="C25" s="52">
        <v>60.556589971000001</v>
      </c>
      <c r="E25" s="16">
        <v>332816</v>
      </c>
      <c r="F25" s="16">
        <v>13143</v>
      </c>
      <c r="G25" s="16">
        <v>15979</v>
      </c>
    </row>
    <row r="31" spans="1:7">
      <c r="G31" s="50"/>
    </row>
    <row r="43" spans="2:3">
      <c r="B43" s="59"/>
      <c r="C43" s="59"/>
    </row>
    <row r="44" spans="2:3">
      <c r="B44" s="59"/>
      <c r="C44" s="59"/>
    </row>
    <row r="45" spans="2:3">
      <c r="B45" s="59"/>
      <c r="C45" s="59"/>
    </row>
    <row r="46" spans="2:3">
      <c r="B46" s="59"/>
      <c r="C46" s="59"/>
    </row>
    <row r="47" spans="2:3">
      <c r="B47" s="59"/>
      <c r="C47" s="59"/>
    </row>
    <row r="48" spans="2:3">
      <c r="B48" s="59"/>
      <c r="C48" s="59"/>
    </row>
    <row r="49" spans="2:3">
      <c r="B49" s="59"/>
      <c r="C49" s="59"/>
    </row>
    <row r="50" spans="2:3">
      <c r="B50" s="59"/>
      <c r="C50" s="59"/>
    </row>
    <row r="51" spans="2:3">
      <c r="B51" s="59"/>
      <c r="C51" s="59"/>
    </row>
    <row r="52" spans="2:3">
      <c r="B52" s="59"/>
      <c r="C52" s="59"/>
    </row>
    <row r="53" spans="2:3">
      <c r="B53" s="59"/>
      <c r="C53" s="59"/>
    </row>
    <row r="54" spans="2:3">
      <c r="B54" s="59"/>
      <c r="C54" s="59"/>
    </row>
    <row r="55" spans="2:3">
      <c r="B55" s="59"/>
      <c r="C55" s="59"/>
    </row>
    <row r="56" spans="2:3">
      <c r="B56" s="59"/>
      <c r="C56" s="59"/>
    </row>
  </sheetData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35"/>
  <sheetViews>
    <sheetView showGridLines="0" workbookViewId="0"/>
  </sheetViews>
  <sheetFormatPr defaultColWidth="9" defaultRowHeight="15"/>
  <cols>
    <col min="1" max="1" width="10" style="76" customWidth="1"/>
    <col min="2" max="5" width="11.42578125" style="16" customWidth="1"/>
    <col min="6" max="8" width="9" style="16"/>
    <col min="9" max="12" width="12" style="16" bestFit="1" customWidth="1"/>
    <col min="13" max="16384" width="9" style="16"/>
  </cols>
  <sheetData>
    <row r="1" spans="1:12">
      <c r="A1" s="76" t="s">
        <v>261</v>
      </c>
    </row>
    <row r="2" spans="1:12">
      <c r="A2" s="76" t="s">
        <v>594</v>
      </c>
    </row>
    <row r="5" spans="1:12">
      <c r="B5" s="50" t="s">
        <v>263</v>
      </c>
      <c r="C5" s="50" t="s">
        <v>264</v>
      </c>
      <c r="D5" s="50" t="s">
        <v>265</v>
      </c>
      <c r="E5" s="50" t="s">
        <v>266</v>
      </c>
      <c r="H5" s="76"/>
    </row>
    <row r="6" spans="1:12">
      <c r="A6" s="76">
        <v>2005</v>
      </c>
      <c r="B6" s="52">
        <v>105.31523252</v>
      </c>
      <c r="C6" s="52">
        <v>83.270194742000001</v>
      </c>
      <c r="D6" s="52">
        <v>64.857157552999993</v>
      </c>
      <c r="E6" s="52">
        <v>63.693414328000003</v>
      </c>
      <c r="H6" s="76"/>
      <c r="I6" s="17"/>
      <c r="J6" s="17"/>
      <c r="K6" s="17"/>
      <c r="L6" s="17"/>
    </row>
    <row r="7" spans="1:12">
      <c r="A7" s="76">
        <v>2006</v>
      </c>
      <c r="B7" s="52">
        <v>99.748311576000006</v>
      </c>
      <c r="C7" s="52">
        <v>77.179994766999997</v>
      </c>
      <c r="D7" s="52">
        <v>60.825203412999997</v>
      </c>
      <c r="E7" s="52">
        <v>52.952150437</v>
      </c>
      <c r="H7" s="76"/>
      <c r="I7" s="17"/>
      <c r="J7" s="17"/>
      <c r="K7" s="17"/>
      <c r="L7" s="17"/>
    </row>
    <row r="8" spans="1:12">
      <c r="A8" s="76">
        <v>2007</v>
      </c>
      <c r="B8" s="52">
        <v>100.93967128</v>
      </c>
      <c r="C8" s="52">
        <v>77.204009560000003</v>
      </c>
      <c r="D8" s="52">
        <v>61.232126520999998</v>
      </c>
      <c r="E8" s="52">
        <v>55.655984384999996</v>
      </c>
      <c r="H8" s="76"/>
      <c r="I8" s="17"/>
      <c r="J8" s="17"/>
      <c r="K8" s="17"/>
      <c r="L8" s="17"/>
    </row>
    <row r="9" spans="1:12">
      <c r="A9" s="76">
        <v>2008</v>
      </c>
      <c r="B9" s="52">
        <v>96.978381685000002</v>
      </c>
      <c r="C9" s="52">
        <v>72.024314637000003</v>
      </c>
      <c r="D9" s="52">
        <v>57.066803016999998</v>
      </c>
      <c r="E9" s="52">
        <v>55.160487551000003</v>
      </c>
      <c r="H9" s="76"/>
      <c r="I9" s="17"/>
      <c r="J9" s="17"/>
      <c r="K9" s="17"/>
      <c r="L9" s="17"/>
    </row>
    <row r="10" spans="1:12">
      <c r="A10" s="76">
        <v>2009</v>
      </c>
      <c r="B10" s="52">
        <v>95.884918755000001</v>
      </c>
      <c r="C10" s="52">
        <v>67.850794313999998</v>
      </c>
      <c r="D10" s="52">
        <v>58.676517085999997</v>
      </c>
      <c r="E10" s="52">
        <v>53.207879073999997</v>
      </c>
      <c r="H10" s="76"/>
      <c r="I10" s="17"/>
      <c r="J10" s="17"/>
      <c r="K10" s="17"/>
      <c r="L10" s="17"/>
    </row>
    <row r="11" spans="1:12">
      <c r="H11" s="76"/>
    </row>
    <row r="12" spans="1:12">
      <c r="H12" s="76"/>
    </row>
    <row r="13" spans="1:12">
      <c r="H13" s="76"/>
    </row>
    <row r="14" spans="1:12">
      <c r="A14" s="76" t="s">
        <v>164</v>
      </c>
      <c r="H14" s="76"/>
    </row>
    <row r="15" spans="1:12">
      <c r="A15" s="76" t="s">
        <v>260</v>
      </c>
      <c r="B15" s="16" t="s">
        <v>267</v>
      </c>
      <c r="C15" s="50" t="s">
        <v>54</v>
      </c>
      <c r="D15" s="50" t="s">
        <v>268</v>
      </c>
      <c r="E15" s="76"/>
      <c r="H15" s="76"/>
      <c r="I15" s="50"/>
      <c r="J15" s="50"/>
      <c r="K15" s="50"/>
      <c r="L15" s="50"/>
    </row>
    <row r="16" spans="1:12">
      <c r="A16" s="76">
        <v>2005</v>
      </c>
      <c r="B16" s="16" t="s">
        <v>269</v>
      </c>
      <c r="C16" s="16">
        <v>103794</v>
      </c>
      <c r="D16" s="16">
        <v>2578</v>
      </c>
      <c r="E16" s="17"/>
      <c r="K16" s="17"/>
      <c r="L16" s="128"/>
    </row>
    <row r="17" spans="1:12">
      <c r="A17" s="76">
        <v>2005</v>
      </c>
      <c r="B17" s="16" t="s">
        <v>270</v>
      </c>
      <c r="C17" s="16">
        <v>91368</v>
      </c>
      <c r="D17" s="16">
        <v>1810</v>
      </c>
      <c r="E17" s="17"/>
      <c r="K17" s="17"/>
      <c r="L17" s="128"/>
    </row>
    <row r="18" spans="1:12">
      <c r="A18" s="76">
        <v>2005</v>
      </c>
      <c r="B18" s="16" t="s">
        <v>271</v>
      </c>
      <c r="C18" s="16">
        <v>82630</v>
      </c>
      <c r="D18" s="16">
        <v>1293</v>
      </c>
      <c r="E18" s="17"/>
      <c r="K18" s="17"/>
      <c r="L18" s="128"/>
    </row>
    <row r="19" spans="1:12">
      <c r="A19" s="76">
        <v>2005</v>
      </c>
      <c r="B19" s="16" t="s">
        <v>272</v>
      </c>
      <c r="C19" s="16">
        <v>77003</v>
      </c>
      <c r="D19" s="16">
        <v>1187</v>
      </c>
      <c r="E19" s="17"/>
      <c r="K19" s="17"/>
      <c r="L19" s="128"/>
    </row>
    <row r="20" spans="1:12">
      <c r="A20" s="76">
        <v>2006</v>
      </c>
      <c r="B20" s="16" t="s">
        <v>269</v>
      </c>
      <c r="C20" s="16">
        <v>107420</v>
      </c>
      <c r="D20" s="16">
        <v>2524</v>
      </c>
      <c r="E20" s="17"/>
      <c r="K20" s="17"/>
      <c r="L20" s="128"/>
    </row>
    <row r="21" spans="1:12">
      <c r="A21" s="76">
        <v>2006</v>
      </c>
      <c r="B21" s="16" t="s">
        <v>270</v>
      </c>
      <c r="C21" s="16">
        <v>94618</v>
      </c>
      <c r="D21" s="16">
        <v>1737</v>
      </c>
      <c r="E21" s="17"/>
      <c r="K21" s="17"/>
      <c r="L21" s="128"/>
    </row>
    <row r="22" spans="1:12">
      <c r="A22" s="76">
        <v>2006</v>
      </c>
      <c r="B22" s="16" t="s">
        <v>271</v>
      </c>
      <c r="C22" s="16">
        <v>85843</v>
      </c>
      <c r="D22" s="16">
        <v>1261</v>
      </c>
      <c r="E22" s="17"/>
      <c r="K22" s="17"/>
      <c r="L22" s="128"/>
    </row>
    <row r="23" spans="1:12">
      <c r="A23" s="76">
        <v>2006</v>
      </c>
      <c r="B23" s="16" t="s">
        <v>272</v>
      </c>
      <c r="C23" s="16">
        <v>80107</v>
      </c>
      <c r="D23" s="16">
        <v>1028</v>
      </c>
      <c r="E23" s="17"/>
      <c r="K23" s="17"/>
      <c r="L23" s="128"/>
    </row>
    <row r="24" spans="1:12">
      <c r="A24" s="76">
        <v>2007</v>
      </c>
      <c r="B24" s="16" t="s">
        <v>269</v>
      </c>
      <c r="C24" s="16">
        <v>107480</v>
      </c>
      <c r="D24" s="16">
        <v>2555</v>
      </c>
      <c r="E24" s="17"/>
      <c r="K24" s="17"/>
      <c r="L24" s="128"/>
    </row>
    <row r="25" spans="1:12">
      <c r="A25" s="76">
        <v>2007</v>
      </c>
      <c r="B25" s="16" t="s">
        <v>270</v>
      </c>
      <c r="C25" s="16">
        <v>94399</v>
      </c>
      <c r="D25" s="16">
        <v>1738</v>
      </c>
      <c r="E25" s="17"/>
      <c r="K25" s="17"/>
      <c r="L25" s="128"/>
    </row>
    <row r="26" spans="1:12">
      <c r="A26" s="76">
        <v>2007</v>
      </c>
      <c r="B26" s="16" t="s">
        <v>271</v>
      </c>
      <c r="C26" s="16">
        <v>85697</v>
      </c>
      <c r="D26" s="16">
        <v>1267</v>
      </c>
      <c r="E26" s="17"/>
      <c r="K26" s="17"/>
      <c r="L26" s="128"/>
    </row>
    <row r="27" spans="1:12">
      <c r="A27" s="76">
        <v>2007</v>
      </c>
      <c r="B27" s="16" t="s">
        <v>272</v>
      </c>
      <c r="C27" s="16">
        <v>80091</v>
      </c>
      <c r="D27" s="16">
        <v>1081</v>
      </c>
      <c r="E27" s="17"/>
      <c r="K27" s="17"/>
      <c r="L27" s="128"/>
    </row>
    <row r="28" spans="1:12">
      <c r="A28" s="76">
        <v>2008</v>
      </c>
      <c r="B28" s="16" t="s">
        <v>269</v>
      </c>
      <c r="C28" s="16">
        <v>108963</v>
      </c>
      <c r="D28" s="16">
        <v>2485</v>
      </c>
      <c r="E28" s="17"/>
      <c r="K28" s="17"/>
      <c r="L28" s="128"/>
    </row>
    <row r="29" spans="1:12">
      <c r="A29" s="76">
        <v>2008</v>
      </c>
      <c r="B29" s="16" t="s">
        <v>270</v>
      </c>
      <c r="C29" s="16">
        <v>95495</v>
      </c>
      <c r="D29" s="16">
        <v>1642</v>
      </c>
      <c r="E29" s="17"/>
      <c r="K29" s="17"/>
      <c r="L29" s="128"/>
    </row>
    <row r="30" spans="1:12">
      <c r="A30" s="76">
        <v>2008</v>
      </c>
      <c r="B30" s="16" t="s">
        <v>271</v>
      </c>
      <c r="C30" s="16">
        <v>87029</v>
      </c>
      <c r="D30" s="16">
        <v>1203</v>
      </c>
      <c r="E30" s="17"/>
      <c r="K30" s="17"/>
      <c r="L30" s="128"/>
    </row>
    <row r="31" spans="1:12">
      <c r="A31" s="76">
        <v>2008</v>
      </c>
      <c r="B31" s="16" t="s">
        <v>272</v>
      </c>
      <c r="C31" s="16">
        <v>81632</v>
      </c>
      <c r="D31" s="16">
        <v>1094</v>
      </c>
      <c r="E31" s="17"/>
      <c r="K31" s="17"/>
      <c r="L31" s="128"/>
    </row>
    <row r="32" spans="1:12">
      <c r="A32" s="76">
        <v>2009</v>
      </c>
      <c r="B32" s="16" t="s">
        <v>269</v>
      </c>
      <c r="C32" s="16">
        <v>112631</v>
      </c>
      <c r="D32" s="16">
        <v>2543</v>
      </c>
      <c r="E32" s="17"/>
      <c r="K32" s="17"/>
      <c r="L32" s="128"/>
    </row>
    <row r="33" spans="1:12">
      <c r="A33" s="76">
        <v>2009</v>
      </c>
      <c r="B33" s="16" t="s">
        <v>270</v>
      </c>
      <c r="C33" s="16">
        <v>98889</v>
      </c>
      <c r="D33" s="16">
        <v>1603</v>
      </c>
      <c r="E33" s="17"/>
      <c r="K33" s="17"/>
      <c r="L33" s="128"/>
    </row>
    <row r="34" spans="1:12">
      <c r="A34" s="76">
        <v>2009</v>
      </c>
      <c r="B34" s="16" t="s">
        <v>271</v>
      </c>
      <c r="C34" s="16">
        <v>90303</v>
      </c>
      <c r="D34" s="16">
        <v>1283</v>
      </c>
      <c r="E34" s="17"/>
      <c r="K34" s="17"/>
      <c r="L34" s="128"/>
    </row>
    <row r="35" spans="1:12">
      <c r="A35" s="76">
        <v>2009</v>
      </c>
      <c r="B35" s="16" t="s">
        <v>272</v>
      </c>
      <c r="C35" s="16">
        <v>84763</v>
      </c>
      <c r="D35" s="16">
        <v>1097</v>
      </c>
      <c r="E35" s="17"/>
      <c r="K35" s="17"/>
      <c r="L35" s="12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9"/>
  <sheetViews>
    <sheetView showGridLines="0" zoomScaleNormal="100" workbookViewId="0"/>
  </sheetViews>
  <sheetFormatPr defaultRowHeight="15"/>
  <cols>
    <col min="1" max="1" width="20.7109375" style="76" customWidth="1"/>
    <col min="2" max="4" width="10.7109375" style="50" customWidth="1"/>
    <col min="5" max="8" width="10.7109375" style="16" customWidth="1"/>
    <col min="9" max="11" width="10.7109375" style="50" customWidth="1"/>
    <col min="12" max="15" width="10.7109375" style="16" customWidth="1"/>
    <col min="16" max="227" width="9.140625" style="16"/>
    <col min="228" max="228" width="27.28515625" style="16" bestFit="1" customWidth="1"/>
    <col min="229" max="229" width="13.42578125" style="16" customWidth="1"/>
    <col min="230" max="230" width="7.28515625" style="16" customWidth="1"/>
    <col min="231" max="231" width="9.5703125" style="16" bestFit="1" customWidth="1"/>
    <col min="232" max="232" width="7.7109375" style="16" bestFit="1" customWidth="1"/>
    <col min="233" max="233" width="6.5703125" style="16" bestFit="1" customWidth="1"/>
    <col min="234" max="234" width="7.5703125" style="16" bestFit="1" customWidth="1"/>
    <col min="235" max="235" width="10" style="16" bestFit="1" customWidth="1"/>
    <col min="236" max="236" width="9.85546875" style="16" bestFit="1" customWidth="1"/>
    <col min="237" max="237" width="7.5703125" style="16" bestFit="1" customWidth="1"/>
    <col min="238" max="238" width="8.28515625" style="16" bestFit="1" customWidth="1"/>
    <col min="239" max="239" width="7.5703125" style="16" bestFit="1" customWidth="1"/>
    <col min="240" max="240" width="7" style="16" bestFit="1" customWidth="1"/>
    <col min="241" max="241" width="6.28515625" style="16" bestFit="1" customWidth="1"/>
    <col min="242" max="242" width="6.5703125" style="16" bestFit="1" customWidth="1"/>
    <col min="243" max="243" width="9.28515625" style="16" bestFit="1" customWidth="1"/>
    <col min="244" max="244" width="5.85546875" style="16" customWidth="1"/>
    <col min="245" max="245" width="9.42578125" style="16" bestFit="1" customWidth="1"/>
    <col min="246" max="246" width="4.42578125" style="16" bestFit="1" customWidth="1"/>
    <col min="247" max="247" width="4.7109375" style="16" bestFit="1" customWidth="1"/>
    <col min="248" max="248" width="6.28515625" style="16" customWidth="1"/>
    <col min="249" max="249" width="4.42578125" style="16" bestFit="1" customWidth="1"/>
    <col min="250" max="250" width="4.7109375" style="16" bestFit="1" customWidth="1"/>
    <col min="251" max="251" width="6.28515625" style="16" customWidth="1"/>
    <col min="252" max="252" width="4.42578125" style="16" bestFit="1" customWidth="1"/>
    <col min="253" max="253" width="4.7109375" style="16" bestFit="1" customWidth="1"/>
    <col min="254" max="483" width="9.140625" style="16"/>
    <col min="484" max="484" width="27.28515625" style="16" bestFit="1" customWidth="1"/>
    <col min="485" max="485" width="13.42578125" style="16" customWidth="1"/>
    <col min="486" max="486" width="7.28515625" style="16" customWidth="1"/>
    <col min="487" max="487" width="9.5703125" style="16" bestFit="1" customWidth="1"/>
    <col min="488" max="488" width="7.7109375" style="16" bestFit="1" customWidth="1"/>
    <col min="489" max="489" width="6.5703125" style="16" bestFit="1" customWidth="1"/>
    <col min="490" max="490" width="7.5703125" style="16" bestFit="1" customWidth="1"/>
    <col min="491" max="491" width="10" style="16" bestFit="1" customWidth="1"/>
    <col min="492" max="492" width="9.85546875" style="16" bestFit="1" customWidth="1"/>
    <col min="493" max="493" width="7.5703125" style="16" bestFit="1" customWidth="1"/>
    <col min="494" max="494" width="8.28515625" style="16" bestFit="1" customWidth="1"/>
    <col min="495" max="495" width="7.5703125" style="16" bestFit="1" customWidth="1"/>
    <col min="496" max="496" width="7" style="16" bestFit="1" customWidth="1"/>
    <col min="497" max="497" width="6.28515625" style="16" bestFit="1" customWidth="1"/>
    <col min="498" max="498" width="6.5703125" style="16" bestFit="1" customWidth="1"/>
    <col min="499" max="499" width="9.28515625" style="16" bestFit="1" customWidth="1"/>
    <col min="500" max="500" width="5.85546875" style="16" customWidth="1"/>
    <col min="501" max="501" width="9.42578125" style="16" bestFit="1" customWidth="1"/>
    <col min="502" max="502" width="4.42578125" style="16" bestFit="1" customWidth="1"/>
    <col min="503" max="503" width="4.7109375" style="16" bestFit="1" customWidth="1"/>
    <col min="504" max="504" width="6.28515625" style="16" customWidth="1"/>
    <col min="505" max="505" width="4.42578125" style="16" bestFit="1" customWidth="1"/>
    <col min="506" max="506" width="4.7109375" style="16" bestFit="1" customWidth="1"/>
    <col min="507" max="507" width="6.28515625" style="16" customWidth="1"/>
    <col min="508" max="508" width="4.42578125" style="16" bestFit="1" customWidth="1"/>
    <col min="509" max="509" width="4.7109375" style="16" bestFit="1" customWidth="1"/>
    <col min="510" max="739" width="9.140625" style="16"/>
    <col min="740" max="740" width="27.28515625" style="16" bestFit="1" customWidth="1"/>
    <col min="741" max="741" width="13.42578125" style="16" customWidth="1"/>
    <col min="742" max="742" width="7.28515625" style="16" customWidth="1"/>
    <col min="743" max="743" width="9.5703125" style="16" bestFit="1" customWidth="1"/>
    <col min="744" max="744" width="7.7109375" style="16" bestFit="1" customWidth="1"/>
    <col min="745" max="745" width="6.5703125" style="16" bestFit="1" customWidth="1"/>
    <col min="746" max="746" width="7.5703125" style="16" bestFit="1" customWidth="1"/>
    <col min="747" max="747" width="10" style="16" bestFit="1" customWidth="1"/>
    <col min="748" max="748" width="9.85546875" style="16" bestFit="1" customWidth="1"/>
    <col min="749" max="749" width="7.5703125" style="16" bestFit="1" customWidth="1"/>
    <col min="750" max="750" width="8.28515625" style="16" bestFit="1" customWidth="1"/>
    <col min="751" max="751" width="7.5703125" style="16" bestFit="1" customWidth="1"/>
    <col min="752" max="752" width="7" style="16" bestFit="1" customWidth="1"/>
    <col min="753" max="753" width="6.28515625" style="16" bestFit="1" customWidth="1"/>
    <col min="754" max="754" width="6.5703125" style="16" bestFit="1" customWidth="1"/>
    <col min="755" max="755" width="9.28515625" style="16" bestFit="1" customWidth="1"/>
    <col min="756" max="756" width="5.85546875" style="16" customWidth="1"/>
    <col min="757" max="757" width="9.42578125" style="16" bestFit="1" customWidth="1"/>
    <col min="758" max="758" width="4.42578125" style="16" bestFit="1" customWidth="1"/>
    <col min="759" max="759" width="4.7109375" style="16" bestFit="1" customWidth="1"/>
    <col min="760" max="760" width="6.28515625" style="16" customWidth="1"/>
    <col min="761" max="761" width="4.42578125" style="16" bestFit="1" customWidth="1"/>
    <col min="762" max="762" width="4.7109375" style="16" bestFit="1" customWidth="1"/>
    <col min="763" max="763" width="6.28515625" style="16" customWidth="1"/>
    <col min="764" max="764" width="4.42578125" style="16" bestFit="1" customWidth="1"/>
    <col min="765" max="765" width="4.7109375" style="16" bestFit="1" customWidth="1"/>
    <col min="766" max="995" width="9.140625" style="16"/>
    <col min="996" max="996" width="27.28515625" style="16" bestFit="1" customWidth="1"/>
    <col min="997" max="997" width="13.42578125" style="16" customWidth="1"/>
    <col min="998" max="998" width="7.28515625" style="16" customWidth="1"/>
    <col min="999" max="999" width="9.5703125" style="16" bestFit="1" customWidth="1"/>
    <col min="1000" max="1000" width="7.7109375" style="16" bestFit="1" customWidth="1"/>
    <col min="1001" max="1001" width="6.5703125" style="16" bestFit="1" customWidth="1"/>
    <col min="1002" max="1002" width="7.5703125" style="16" bestFit="1" customWidth="1"/>
    <col min="1003" max="1003" width="10" style="16" bestFit="1" customWidth="1"/>
    <col min="1004" max="1004" width="9.85546875" style="16" bestFit="1" customWidth="1"/>
    <col min="1005" max="1005" width="7.5703125" style="16" bestFit="1" customWidth="1"/>
    <col min="1006" max="1006" width="8.28515625" style="16" bestFit="1" customWidth="1"/>
    <col min="1007" max="1007" width="7.5703125" style="16" bestFit="1" customWidth="1"/>
    <col min="1008" max="1008" width="7" style="16" bestFit="1" customWidth="1"/>
    <col min="1009" max="1009" width="6.28515625" style="16" bestFit="1" customWidth="1"/>
    <col min="1010" max="1010" width="6.5703125" style="16" bestFit="1" customWidth="1"/>
    <col min="1011" max="1011" width="9.28515625" style="16" bestFit="1" customWidth="1"/>
    <col min="1012" max="1012" width="5.85546875" style="16" customWidth="1"/>
    <col min="1013" max="1013" width="9.42578125" style="16" bestFit="1" customWidth="1"/>
    <col min="1014" max="1014" width="4.42578125" style="16" bestFit="1" customWidth="1"/>
    <col min="1015" max="1015" width="4.7109375" style="16" bestFit="1" customWidth="1"/>
    <col min="1016" max="1016" width="6.28515625" style="16" customWidth="1"/>
    <col min="1017" max="1017" width="4.42578125" style="16" bestFit="1" customWidth="1"/>
    <col min="1018" max="1018" width="4.7109375" style="16" bestFit="1" customWidth="1"/>
    <col min="1019" max="1019" width="6.28515625" style="16" customWidth="1"/>
    <col min="1020" max="1020" width="4.42578125" style="16" bestFit="1" customWidth="1"/>
    <col min="1021" max="1021" width="4.7109375" style="16" bestFit="1" customWidth="1"/>
    <col min="1022" max="1251" width="9.140625" style="16"/>
    <col min="1252" max="1252" width="27.28515625" style="16" bestFit="1" customWidth="1"/>
    <col min="1253" max="1253" width="13.42578125" style="16" customWidth="1"/>
    <col min="1254" max="1254" width="7.28515625" style="16" customWidth="1"/>
    <col min="1255" max="1255" width="9.5703125" style="16" bestFit="1" customWidth="1"/>
    <col min="1256" max="1256" width="7.7109375" style="16" bestFit="1" customWidth="1"/>
    <col min="1257" max="1257" width="6.5703125" style="16" bestFit="1" customWidth="1"/>
    <col min="1258" max="1258" width="7.5703125" style="16" bestFit="1" customWidth="1"/>
    <col min="1259" max="1259" width="10" style="16" bestFit="1" customWidth="1"/>
    <col min="1260" max="1260" width="9.85546875" style="16" bestFit="1" customWidth="1"/>
    <col min="1261" max="1261" width="7.5703125" style="16" bestFit="1" customWidth="1"/>
    <col min="1262" max="1262" width="8.28515625" style="16" bestFit="1" customWidth="1"/>
    <col min="1263" max="1263" width="7.5703125" style="16" bestFit="1" customWidth="1"/>
    <col min="1264" max="1264" width="7" style="16" bestFit="1" customWidth="1"/>
    <col min="1265" max="1265" width="6.28515625" style="16" bestFit="1" customWidth="1"/>
    <col min="1266" max="1266" width="6.5703125" style="16" bestFit="1" customWidth="1"/>
    <col min="1267" max="1267" width="9.28515625" style="16" bestFit="1" customWidth="1"/>
    <col min="1268" max="1268" width="5.85546875" style="16" customWidth="1"/>
    <col min="1269" max="1269" width="9.42578125" style="16" bestFit="1" customWidth="1"/>
    <col min="1270" max="1270" width="4.42578125" style="16" bestFit="1" customWidth="1"/>
    <col min="1271" max="1271" width="4.7109375" style="16" bestFit="1" customWidth="1"/>
    <col min="1272" max="1272" width="6.28515625" style="16" customWidth="1"/>
    <col min="1273" max="1273" width="4.42578125" style="16" bestFit="1" customWidth="1"/>
    <col min="1274" max="1274" width="4.7109375" style="16" bestFit="1" customWidth="1"/>
    <col min="1275" max="1275" width="6.28515625" style="16" customWidth="1"/>
    <col min="1276" max="1276" width="4.42578125" style="16" bestFit="1" customWidth="1"/>
    <col min="1277" max="1277" width="4.7109375" style="16" bestFit="1" customWidth="1"/>
    <col min="1278" max="1507" width="9.140625" style="16"/>
    <col min="1508" max="1508" width="27.28515625" style="16" bestFit="1" customWidth="1"/>
    <col min="1509" max="1509" width="13.42578125" style="16" customWidth="1"/>
    <col min="1510" max="1510" width="7.28515625" style="16" customWidth="1"/>
    <col min="1511" max="1511" width="9.5703125" style="16" bestFit="1" customWidth="1"/>
    <col min="1512" max="1512" width="7.7109375" style="16" bestFit="1" customWidth="1"/>
    <col min="1513" max="1513" width="6.5703125" style="16" bestFit="1" customWidth="1"/>
    <col min="1514" max="1514" width="7.5703125" style="16" bestFit="1" customWidth="1"/>
    <col min="1515" max="1515" width="10" style="16" bestFit="1" customWidth="1"/>
    <col min="1516" max="1516" width="9.85546875" style="16" bestFit="1" customWidth="1"/>
    <col min="1517" max="1517" width="7.5703125" style="16" bestFit="1" customWidth="1"/>
    <col min="1518" max="1518" width="8.28515625" style="16" bestFit="1" customWidth="1"/>
    <col min="1519" max="1519" width="7.5703125" style="16" bestFit="1" customWidth="1"/>
    <col min="1520" max="1520" width="7" style="16" bestFit="1" customWidth="1"/>
    <col min="1521" max="1521" width="6.28515625" style="16" bestFit="1" customWidth="1"/>
    <col min="1522" max="1522" width="6.5703125" style="16" bestFit="1" customWidth="1"/>
    <col min="1523" max="1523" width="9.28515625" style="16" bestFit="1" customWidth="1"/>
    <col min="1524" max="1524" width="5.85546875" style="16" customWidth="1"/>
    <col min="1525" max="1525" width="9.42578125" style="16" bestFit="1" customWidth="1"/>
    <col min="1526" max="1526" width="4.42578125" style="16" bestFit="1" customWidth="1"/>
    <col min="1527" max="1527" width="4.7109375" style="16" bestFit="1" customWidth="1"/>
    <col min="1528" max="1528" width="6.28515625" style="16" customWidth="1"/>
    <col min="1529" max="1529" width="4.42578125" style="16" bestFit="1" customWidth="1"/>
    <col min="1530" max="1530" width="4.7109375" style="16" bestFit="1" customWidth="1"/>
    <col min="1531" max="1531" width="6.28515625" style="16" customWidth="1"/>
    <col min="1532" max="1532" width="4.42578125" style="16" bestFit="1" customWidth="1"/>
    <col min="1533" max="1533" width="4.7109375" style="16" bestFit="1" customWidth="1"/>
    <col min="1534" max="1763" width="9.140625" style="16"/>
    <col min="1764" max="1764" width="27.28515625" style="16" bestFit="1" customWidth="1"/>
    <col min="1765" max="1765" width="13.42578125" style="16" customWidth="1"/>
    <col min="1766" max="1766" width="7.28515625" style="16" customWidth="1"/>
    <col min="1767" max="1767" width="9.5703125" style="16" bestFit="1" customWidth="1"/>
    <col min="1768" max="1768" width="7.7109375" style="16" bestFit="1" customWidth="1"/>
    <col min="1769" max="1769" width="6.5703125" style="16" bestFit="1" customWidth="1"/>
    <col min="1770" max="1770" width="7.5703125" style="16" bestFit="1" customWidth="1"/>
    <col min="1771" max="1771" width="10" style="16" bestFit="1" customWidth="1"/>
    <col min="1772" max="1772" width="9.85546875" style="16" bestFit="1" customWidth="1"/>
    <col min="1773" max="1773" width="7.5703125" style="16" bestFit="1" customWidth="1"/>
    <col min="1774" max="1774" width="8.28515625" style="16" bestFit="1" customWidth="1"/>
    <col min="1775" max="1775" width="7.5703125" style="16" bestFit="1" customWidth="1"/>
    <col min="1776" max="1776" width="7" style="16" bestFit="1" customWidth="1"/>
    <col min="1777" max="1777" width="6.28515625" style="16" bestFit="1" customWidth="1"/>
    <col min="1778" max="1778" width="6.5703125" style="16" bestFit="1" customWidth="1"/>
    <col min="1779" max="1779" width="9.28515625" style="16" bestFit="1" customWidth="1"/>
    <col min="1780" max="1780" width="5.85546875" style="16" customWidth="1"/>
    <col min="1781" max="1781" width="9.42578125" style="16" bestFit="1" customWidth="1"/>
    <col min="1782" max="1782" width="4.42578125" style="16" bestFit="1" customWidth="1"/>
    <col min="1783" max="1783" width="4.7109375" style="16" bestFit="1" customWidth="1"/>
    <col min="1784" max="1784" width="6.28515625" style="16" customWidth="1"/>
    <col min="1785" max="1785" width="4.42578125" style="16" bestFit="1" customWidth="1"/>
    <col min="1786" max="1786" width="4.7109375" style="16" bestFit="1" customWidth="1"/>
    <col min="1787" max="1787" width="6.28515625" style="16" customWidth="1"/>
    <col min="1788" max="1788" width="4.42578125" style="16" bestFit="1" customWidth="1"/>
    <col min="1789" max="1789" width="4.7109375" style="16" bestFit="1" customWidth="1"/>
    <col min="1790" max="2019" width="9.140625" style="16"/>
    <col min="2020" max="2020" width="27.28515625" style="16" bestFit="1" customWidth="1"/>
    <col min="2021" max="2021" width="13.42578125" style="16" customWidth="1"/>
    <col min="2022" max="2022" width="7.28515625" style="16" customWidth="1"/>
    <col min="2023" max="2023" width="9.5703125" style="16" bestFit="1" customWidth="1"/>
    <col min="2024" max="2024" width="7.7109375" style="16" bestFit="1" customWidth="1"/>
    <col min="2025" max="2025" width="6.5703125" style="16" bestFit="1" customWidth="1"/>
    <col min="2026" max="2026" width="7.5703125" style="16" bestFit="1" customWidth="1"/>
    <col min="2027" max="2027" width="10" style="16" bestFit="1" customWidth="1"/>
    <col min="2028" max="2028" width="9.85546875" style="16" bestFit="1" customWidth="1"/>
    <col min="2029" max="2029" width="7.5703125" style="16" bestFit="1" customWidth="1"/>
    <col min="2030" max="2030" width="8.28515625" style="16" bestFit="1" customWidth="1"/>
    <col min="2031" max="2031" width="7.5703125" style="16" bestFit="1" customWidth="1"/>
    <col min="2032" max="2032" width="7" style="16" bestFit="1" customWidth="1"/>
    <col min="2033" max="2033" width="6.28515625" style="16" bestFit="1" customWidth="1"/>
    <col min="2034" max="2034" width="6.5703125" style="16" bestFit="1" customWidth="1"/>
    <col min="2035" max="2035" width="9.28515625" style="16" bestFit="1" customWidth="1"/>
    <col min="2036" max="2036" width="5.85546875" style="16" customWidth="1"/>
    <col min="2037" max="2037" width="9.42578125" style="16" bestFit="1" customWidth="1"/>
    <col min="2038" max="2038" width="4.42578125" style="16" bestFit="1" customWidth="1"/>
    <col min="2039" max="2039" width="4.7109375" style="16" bestFit="1" customWidth="1"/>
    <col min="2040" max="2040" width="6.28515625" style="16" customWidth="1"/>
    <col min="2041" max="2041" width="4.42578125" style="16" bestFit="1" customWidth="1"/>
    <col min="2042" max="2042" width="4.7109375" style="16" bestFit="1" customWidth="1"/>
    <col min="2043" max="2043" width="6.28515625" style="16" customWidth="1"/>
    <col min="2044" max="2044" width="4.42578125" style="16" bestFit="1" customWidth="1"/>
    <col min="2045" max="2045" width="4.7109375" style="16" bestFit="1" customWidth="1"/>
    <col min="2046" max="2275" width="9.140625" style="16"/>
    <col min="2276" max="2276" width="27.28515625" style="16" bestFit="1" customWidth="1"/>
    <col min="2277" max="2277" width="13.42578125" style="16" customWidth="1"/>
    <col min="2278" max="2278" width="7.28515625" style="16" customWidth="1"/>
    <col min="2279" max="2279" width="9.5703125" style="16" bestFit="1" customWidth="1"/>
    <col min="2280" max="2280" width="7.7109375" style="16" bestFit="1" customWidth="1"/>
    <col min="2281" max="2281" width="6.5703125" style="16" bestFit="1" customWidth="1"/>
    <col min="2282" max="2282" width="7.5703125" style="16" bestFit="1" customWidth="1"/>
    <col min="2283" max="2283" width="10" style="16" bestFit="1" customWidth="1"/>
    <col min="2284" max="2284" width="9.85546875" style="16" bestFit="1" customWidth="1"/>
    <col min="2285" max="2285" width="7.5703125" style="16" bestFit="1" customWidth="1"/>
    <col min="2286" max="2286" width="8.28515625" style="16" bestFit="1" customWidth="1"/>
    <col min="2287" max="2287" width="7.5703125" style="16" bestFit="1" customWidth="1"/>
    <col min="2288" max="2288" width="7" style="16" bestFit="1" customWidth="1"/>
    <col min="2289" max="2289" width="6.28515625" style="16" bestFit="1" customWidth="1"/>
    <col min="2290" max="2290" width="6.5703125" style="16" bestFit="1" customWidth="1"/>
    <col min="2291" max="2291" width="9.28515625" style="16" bestFit="1" customWidth="1"/>
    <col min="2292" max="2292" width="5.85546875" style="16" customWidth="1"/>
    <col min="2293" max="2293" width="9.42578125" style="16" bestFit="1" customWidth="1"/>
    <col min="2294" max="2294" width="4.42578125" style="16" bestFit="1" customWidth="1"/>
    <col min="2295" max="2295" width="4.7109375" style="16" bestFit="1" customWidth="1"/>
    <col min="2296" max="2296" width="6.28515625" style="16" customWidth="1"/>
    <col min="2297" max="2297" width="4.42578125" style="16" bestFit="1" customWidth="1"/>
    <col min="2298" max="2298" width="4.7109375" style="16" bestFit="1" customWidth="1"/>
    <col min="2299" max="2299" width="6.28515625" style="16" customWidth="1"/>
    <col min="2300" max="2300" width="4.42578125" style="16" bestFit="1" customWidth="1"/>
    <col min="2301" max="2301" width="4.7109375" style="16" bestFit="1" customWidth="1"/>
    <col min="2302" max="2531" width="9.140625" style="16"/>
    <col min="2532" max="2532" width="27.28515625" style="16" bestFit="1" customWidth="1"/>
    <col min="2533" max="2533" width="13.42578125" style="16" customWidth="1"/>
    <col min="2534" max="2534" width="7.28515625" style="16" customWidth="1"/>
    <col min="2535" max="2535" width="9.5703125" style="16" bestFit="1" customWidth="1"/>
    <col min="2536" max="2536" width="7.7109375" style="16" bestFit="1" customWidth="1"/>
    <col min="2537" max="2537" width="6.5703125" style="16" bestFit="1" customWidth="1"/>
    <col min="2538" max="2538" width="7.5703125" style="16" bestFit="1" customWidth="1"/>
    <col min="2539" max="2539" width="10" style="16" bestFit="1" customWidth="1"/>
    <col min="2540" max="2540" width="9.85546875" style="16" bestFit="1" customWidth="1"/>
    <col min="2541" max="2541" width="7.5703125" style="16" bestFit="1" customWidth="1"/>
    <col min="2542" max="2542" width="8.28515625" style="16" bestFit="1" customWidth="1"/>
    <col min="2543" max="2543" width="7.5703125" style="16" bestFit="1" customWidth="1"/>
    <col min="2544" max="2544" width="7" style="16" bestFit="1" customWidth="1"/>
    <col min="2545" max="2545" width="6.28515625" style="16" bestFit="1" customWidth="1"/>
    <col min="2546" max="2546" width="6.5703125" style="16" bestFit="1" customWidth="1"/>
    <col min="2547" max="2547" width="9.28515625" style="16" bestFit="1" customWidth="1"/>
    <col min="2548" max="2548" width="5.85546875" style="16" customWidth="1"/>
    <col min="2549" max="2549" width="9.42578125" style="16" bestFit="1" customWidth="1"/>
    <col min="2550" max="2550" width="4.42578125" style="16" bestFit="1" customWidth="1"/>
    <col min="2551" max="2551" width="4.7109375" style="16" bestFit="1" customWidth="1"/>
    <col min="2552" max="2552" width="6.28515625" style="16" customWidth="1"/>
    <col min="2553" max="2553" width="4.42578125" style="16" bestFit="1" customWidth="1"/>
    <col min="2554" max="2554" width="4.7109375" style="16" bestFit="1" customWidth="1"/>
    <col min="2555" max="2555" width="6.28515625" style="16" customWidth="1"/>
    <col min="2556" max="2556" width="4.42578125" style="16" bestFit="1" customWidth="1"/>
    <col min="2557" max="2557" width="4.7109375" style="16" bestFit="1" customWidth="1"/>
    <col min="2558" max="2787" width="9.140625" style="16"/>
    <col min="2788" max="2788" width="27.28515625" style="16" bestFit="1" customWidth="1"/>
    <col min="2789" max="2789" width="13.42578125" style="16" customWidth="1"/>
    <col min="2790" max="2790" width="7.28515625" style="16" customWidth="1"/>
    <col min="2791" max="2791" width="9.5703125" style="16" bestFit="1" customWidth="1"/>
    <col min="2792" max="2792" width="7.7109375" style="16" bestFit="1" customWidth="1"/>
    <col min="2793" max="2793" width="6.5703125" style="16" bestFit="1" customWidth="1"/>
    <col min="2794" max="2794" width="7.5703125" style="16" bestFit="1" customWidth="1"/>
    <col min="2795" max="2795" width="10" style="16" bestFit="1" customWidth="1"/>
    <col min="2796" max="2796" width="9.85546875" style="16" bestFit="1" customWidth="1"/>
    <col min="2797" max="2797" width="7.5703125" style="16" bestFit="1" customWidth="1"/>
    <col min="2798" max="2798" width="8.28515625" style="16" bestFit="1" customWidth="1"/>
    <col min="2799" max="2799" width="7.5703125" style="16" bestFit="1" customWidth="1"/>
    <col min="2800" max="2800" width="7" style="16" bestFit="1" customWidth="1"/>
    <col min="2801" max="2801" width="6.28515625" style="16" bestFit="1" customWidth="1"/>
    <col min="2802" max="2802" width="6.5703125" style="16" bestFit="1" customWidth="1"/>
    <col min="2803" max="2803" width="9.28515625" style="16" bestFit="1" customWidth="1"/>
    <col min="2804" max="2804" width="5.85546875" style="16" customWidth="1"/>
    <col min="2805" max="2805" width="9.42578125" style="16" bestFit="1" customWidth="1"/>
    <col min="2806" max="2806" width="4.42578125" style="16" bestFit="1" customWidth="1"/>
    <col min="2807" max="2807" width="4.7109375" style="16" bestFit="1" customWidth="1"/>
    <col min="2808" max="2808" width="6.28515625" style="16" customWidth="1"/>
    <col min="2809" max="2809" width="4.42578125" style="16" bestFit="1" customWidth="1"/>
    <col min="2810" max="2810" width="4.7109375" style="16" bestFit="1" customWidth="1"/>
    <col min="2811" max="2811" width="6.28515625" style="16" customWidth="1"/>
    <col min="2812" max="2812" width="4.42578125" style="16" bestFit="1" customWidth="1"/>
    <col min="2813" max="2813" width="4.7109375" style="16" bestFit="1" customWidth="1"/>
    <col min="2814" max="3043" width="9.140625" style="16"/>
    <col min="3044" max="3044" width="27.28515625" style="16" bestFit="1" customWidth="1"/>
    <col min="3045" max="3045" width="13.42578125" style="16" customWidth="1"/>
    <col min="3046" max="3046" width="7.28515625" style="16" customWidth="1"/>
    <col min="3047" max="3047" width="9.5703125" style="16" bestFit="1" customWidth="1"/>
    <col min="3048" max="3048" width="7.7109375" style="16" bestFit="1" customWidth="1"/>
    <col min="3049" max="3049" width="6.5703125" style="16" bestFit="1" customWidth="1"/>
    <col min="3050" max="3050" width="7.5703125" style="16" bestFit="1" customWidth="1"/>
    <col min="3051" max="3051" width="10" style="16" bestFit="1" customWidth="1"/>
    <col min="3052" max="3052" width="9.85546875" style="16" bestFit="1" customWidth="1"/>
    <col min="3053" max="3053" width="7.5703125" style="16" bestFit="1" customWidth="1"/>
    <col min="3054" max="3054" width="8.28515625" style="16" bestFit="1" customWidth="1"/>
    <col min="3055" max="3055" width="7.5703125" style="16" bestFit="1" customWidth="1"/>
    <col min="3056" max="3056" width="7" style="16" bestFit="1" customWidth="1"/>
    <col min="3057" max="3057" width="6.28515625" style="16" bestFit="1" customWidth="1"/>
    <col min="3058" max="3058" width="6.5703125" style="16" bestFit="1" customWidth="1"/>
    <col min="3059" max="3059" width="9.28515625" style="16" bestFit="1" customWidth="1"/>
    <col min="3060" max="3060" width="5.85546875" style="16" customWidth="1"/>
    <col min="3061" max="3061" width="9.42578125" style="16" bestFit="1" customWidth="1"/>
    <col min="3062" max="3062" width="4.42578125" style="16" bestFit="1" customWidth="1"/>
    <col min="3063" max="3063" width="4.7109375" style="16" bestFit="1" customWidth="1"/>
    <col min="3064" max="3064" width="6.28515625" style="16" customWidth="1"/>
    <col min="3065" max="3065" width="4.42578125" style="16" bestFit="1" customWidth="1"/>
    <col min="3066" max="3066" width="4.7109375" style="16" bestFit="1" customWidth="1"/>
    <col min="3067" max="3067" width="6.28515625" style="16" customWidth="1"/>
    <col min="3068" max="3068" width="4.42578125" style="16" bestFit="1" customWidth="1"/>
    <col min="3069" max="3069" width="4.7109375" style="16" bestFit="1" customWidth="1"/>
    <col min="3070" max="3299" width="9.140625" style="16"/>
    <col min="3300" max="3300" width="27.28515625" style="16" bestFit="1" customWidth="1"/>
    <col min="3301" max="3301" width="13.42578125" style="16" customWidth="1"/>
    <col min="3302" max="3302" width="7.28515625" style="16" customWidth="1"/>
    <col min="3303" max="3303" width="9.5703125" style="16" bestFit="1" customWidth="1"/>
    <col min="3304" max="3304" width="7.7109375" style="16" bestFit="1" customWidth="1"/>
    <col min="3305" max="3305" width="6.5703125" style="16" bestFit="1" customWidth="1"/>
    <col min="3306" max="3306" width="7.5703125" style="16" bestFit="1" customWidth="1"/>
    <col min="3307" max="3307" width="10" style="16" bestFit="1" customWidth="1"/>
    <col min="3308" max="3308" width="9.85546875" style="16" bestFit="1" customWidth="1"/>
    <col min="3309" max="3309" width="7.5703125" style="16" bestFit="1" customWidth="1"/>
    <col min="3310" max="3310" width="8.28515625" style="16" bestFit="1" customWidth="1"/>
    <col min="3311" max="3311" width="7.5703125" style="16" bestFit="1" customWidth="1"/>
    <col min="3312" max="3312" width="7" style="16" bestFit="1" customWidth="1"/>
    <col min="3313" max="3313" width="6.28515625" style="16" bestFit="1" customWidth="1"/>
    <col min="3314" max="3314" width="6.5703125" style="16" bestFit="1" customWidth="1"/>
    <col min="3315" max="3315" width="9.28515625" style="16" bestFit="1" customWidth="1"/>
    <col min="3316" max="3316" width="5.85546875" style="16" customWidth="1"/>
    <col min="3317" max="3317" width="9.42578125" style="16" bestFit="1" customWidth="1"/>
    <col min="3318" max="3318" width="4.42578125" style="16" bestFit="1" customWidth="1"/>
    <col min="3319" max="3319" width="4.7109375" style="16" bestFit="1" customWidth="1"/>
    <col min="3320" max="3320" width="6.28515625" style="16" customWidth="1"/>
    <col min="3321" max="3321" width="4.42578125" style="16" bestFit="1" customWidth="1"/>
    <col min="3322" max="3322" width="4.7109375" style="16" bestFit="1" customWidth="1"/>
    <col min="3323" max="3323" width="6.28515625" style="16" customWidth="1"/>
    <col min="3324" max="3324" width="4.42578125" style="16" bestFit="1" customWidth="1"/>
    <col min="3325" max="3325" width="4.7109375" style="16" bestFit="1" customWidth="1"/>
    <col min="3326" max="3555" width="9.140625" style="16"/>
    <col min="3556" max="3556" width="27.28515625" style="16" bestFit="1" customWidth="1"/>
    <col min="3557" max="3557" width="13.42578125" style="16" customWidth="1"/>
    <col min="3558" max="3558" width="7.28515625" style="16" customWidth="1"/>
    <col min="3559" max="3559" width="9.5703125" style="16" bestFit="1" customWidth="1"/>
    <col min="3560" max="3560" width="7.7109375" style="16" bestFit="1" customWidth="1"/>
    <col min="3561" max="3561" width="6.5703125" style="16" bestFit="1" customWidth="1"/>
    <col min="3562" max="3562" width="7.5703125" style="16" bestFit="1" customWidth="1"/>
    <col min="3563" max="3563" width="10" style="16" bestFit="1" customWidth="1"/>
    <col min="3564" max="3564" width="9.85546875" style="16" bestFit="1" customWidth="1"/>
    <col min="3565" max="3565" width="7.5703125" style="16" bestFit="1" customWidth="1"/>
    <col min="3566" max="3566" width="8.28515625" style="16" bestFit="1" customWidth="1"/>
    <col min="3567" max="3567" width="7.5703125" style="16" bestFit="1" customWidth="1"/>
    <col min="3568" max="3568" width="7" style="16" bestFit="1" customWidth="1"/>
    <col min="3569" max="3569" width="6.28515625" style="16" bestFit="1" customWidth="1"/>
    <col min="3570" max="3570" width="6.5703125" style="16" bestFit="1" customWidth="1"/>
    <col min="3571" max="3571" width="9.28515625" style="16" bestFit="1" customWidth="1"/>
    <col min="3572" max="3572" width="5.85546875" style="16" customWidth="1"/>
    <col min="3573" max="3573" width="9.42578125" style="16" bestFit="1" customWidth="1"/>
    <col min="3574" max="3574" width="4.42578125" style="16" bestFit="1" customWidth="1"/>
    <col min="3575" max="3575" width="4.7109375" style="16" bestFit="1" customWidth="1"/>
    <col min="3576" max="3576" width="6.28515625" style="16" customWidth="1"/>
    <col min="3577" max="3577" width="4.42578125" style="16" bestFit="1" customWidth="1"/>
    <col min="3578" max="3578" width="4.7109375" style="16" bestFit="1" customWidth="1"/>
    <col min="3579" max="3579" width="6.28515625" style="16" customWidth="1"/>
    <col min="3580" max="3580" width="4.42578125" style="16" bestFit="1" customWidth="1"/>
    <col min="3581" max="3581" width="4.7109375" style="16" bestFit="1" customWidth="1"/>
    <col min="3582" max="3811" width="9.140625" style="16"/>
    <col min="3812" max="3812" width="27.28515625" style="16" bestFit="1" customWidth="1"/>
    <col min="3813" max="3813" width="13.42578125" style="16" customWidth="1"/>
    <col min="3814" max="3814" width="7.28515625" style="16" customWidth="1"/>
    <col min="3815" max="3815" width="9.5703125" style="16" bestFit="1" customWidth="1"/>
    <col min="3816" max="3816" width="7.7109375" style="16" bestFit="1" customWidth="1"/>
    <col min="3817" max="3817" width="6.5703125" style="16" bestFit="1" customWidth="1"/>
    <col min="3818" max="3818" width="7.5703125" style="16" bestFit="1" customWidth="1"/>
    <col min="3819" max="3819" width="10" style="16" bestFit="1" customWidth="1"/>
    <col min="3820" max="3820" width="9.85546875" style="16" bestFit="1" customWidth="1"/>
    <col min="3821" max="3821" width="7.5703125" style="16" bestFit="1" customWidth="1"/>
    <col min="3822" max="3822" width="8.28515625" style="16" bestFit="1" customWidth="1"/>
    <col min="3823" max="3823" width="7.5703125" style="16" bestFit="1" customWidth="1"/>
    <col min="3824" max="3824" width="7" style="16" bestFit="1" customWidth="1"/>
    <col min="3825" max="3825" width="6.28515625" style="16" bestFit="1" customWidth="1"/>
    <col min="3826" max="3826" width="6.5703125" style="16" bestFit="1" customWidth="1"/>
    <col min="3827" max="3827" width="9.28515625" style="16" bestFit="1" customWidth="1"/>
    <col min="3828" max="3828" width="5.85546875" style="16" customWidth="1"/>
    <col min="3829" max="3829" width="9.42578125" style="16" bestFit="1" customWidth="1"/>
    <col min="3830" max="3830" width="4.42578125" style="16" bestFit="1" customWidth="1"/>
    <col min="3831" max="3831" width="4.7109375" style="16" bestFit="1" customWidth="1"/>
    <col min="3832" max="3832" width="6.28515625" style="16" customWidth="1"/>
    <col min="3833" max="3833" width="4.42578125" style="16" bestFit="1" customWidth="1"/>
    <col min="3834" max="3834" width="4.7109375" style="16" bestFit="1" customWidth="1"/>
    <col min="3835" max="3835" width="6.28515625" style="16" customWidth="1"/>
    <col min="3836" max="3836" width="4.42578125" style="16" bestFit="1" customWidth="1"/>
    <col min="3837" max="3837" width="4.7109375" style="16" bestFit="1" customWidth="1"/>
    <col min="3838" max="4067" width="9.140625" style="16"/>
    <col min="4068" max="4068" width="27.28515625" style="16" bestFit="1" customWidth="1"/>
    <col min="4069" max="4069" width="13.42578125" style="16" customWidth="1"/>
    <col min="4070" max="4070" width="7.28515625" style="16" customWidth="1"/>
    <col min="4071" max="4071" width="9.5703125" style="16" bestFit="1" customWidth="1"/>
    <col min="4072" max="4072" width="7.7109375" style="16" bestFit="1" customWidth="1"/>
    <col min="4073" max="4073" width="6.5703125" style="16" bestFit="1" customWidth="1"/>
    <col min="4074" max="4074" width="7.5703125" style="16" bestFit="1" customWidth="1"/>
    <col min="4075" max="4075" width="10" style="16" bestFit="1" customWidth="1"/>
    <col min="4076" max="4076" width="9.85546875" style="16" bestFit="1" customWidth="1"/>
    <col min="4077" max="4077" width="7.5703125" style="16" bestFit="1" customWidth="1"/>
    <col min="4078" max="4078" width="8.28515625" style="16" bestFit="1" customWidth="1"/>
    <col min="4079" max="4079" width="7.5703125" style="16" bestFit="1" customWidth="1"/>
    <col min="4080" max="4080" width="7" style="16" bestFit="1" customWidth="1"/>
    <col min="4081" max="4081" width="6.28515625" style="16" bestFit="1" customWidth="1"/>
    <col min="4082" max="4082" width="6.5703125" style="16" bestFit="1" customWidth="1"/>
    <col min="4083" max="4083" width="9.28515625" style="16" bestFit="1" customWidth="1"/>
    <col min="4084" max="4084" width="5.85546875" style="16" customWidth="1"/>
    <col min="4085" max="4085" width="9.42578125" style="16" bestFit="1" customWidth="1"/>
    <col min="4086" max="4086" width="4.42578125" style="16" bestFit="1" customWidth="1"/>
    <col min="4087" max="4087" width="4.7109375" style="16" bestFit="1" customWidth="1"/>
    <col min="4088" max="4088" width="6.28515625" style="16" customWidth="1"/>
    <col min="4089" max="4089" width="4.42578125" style="16" bestFit="1" customWidth="1"/>
    <col min="4090" max="4090" width="4.7109375" style="16" bestFit="1" customWidth="1"/>
    <col min="4091" max="4091" width="6.28515625" style="16" customWidth="1"/>
    <col min="4092" max="4092" width="4.42578125" style="16" bestFit="1" customWidth="1"/>
    <col min="4093" max="4093" width="4.7109375" style="16" bestFit="1" customWidth="1"/>
    <col min="4094" max="4323" width="9.140625" style="16"/>
    <col min="4324" max="4324" width="27.28515625" style="16" bestFit="1" customWidth="1"/>
    <col min="4325" max="4325" width="13.42578125" style="16" customWidth="1"/>
    <col min="4326" max="4326" width="7.28515625" style="16" customWidth="1"/>
    <col min="4327" max="4327" width="9.5703125" style="16" bestFit="1" customWidth="1"/>
    <col min="4328" max="4328" width="7.7109375" style="16" bestFit="1" customWidth="1"/>
    <col min="4329" max="4329" width="6.5703125" style="16" bestFit="1" customWidth="1"/>
    <col min="4330" max="4330" width="7.5703125" style="16" bestFit="1" customWidth="1"/>
    <col min="4331" max="4331" width="10" style="16" bestFit="1" customWidth="1"/>
    <col min="4332" max="4332" width="9.85546875" style="16" bestFit="1" customWidth="1"/>
    <col min="4333" max="4333" width="7.5703125" style="16" bestFit="1" customWidth="1"/>
    <col min="4334" max="4334" width="8.28515625" style="16" bestFit="1" customWidth="1"/>
    <col min="4335" max="4335" width="7.5703125" style="16" bestFit="1" customWidth="1"/>
    <col min="4336" max="4336" width="7" style="16" bestFit="1" customWidth="1"/>
    <col min="4337" max="4337" width="6.28515625" style="16" bestFit="1" customWidth="1"/>
    <col min="4338" max="4338" width="6.5703125" style="16" bestFit="1" customWidth="1"/>
    <col min="4339" max="4339" width="9.28515625" style="16" bestFit="1" customWidth="1"/>
    <col min="4340" max="4340" width="5.85546875" style="16" customWidth="1"/>
    <col min="4341" max="4341" width="9.42578125" style="16" bestFit="1" customWidth="1"/>
    <col min="4342" max="4342" width="4.42578125" style="16" bestFit="1" customWidth="1"/>
    <col min="4343" max="4343" width="4.7109375" style="16" bestFit="1" customWidth="1"/>
    <col min="4344" max="4344" width="6.28515625" style="16" customWidth="1"/>
    <col min="4345" max="4345" width="4.42578125" style="16" bestFit="1" customWidth="1"/>
    <col min="4346" max="4346" width="4.7109375" style="16" bestFit="1" customWidth="1"/>
    <col min="4347" max="4347" width="6.28515625" style="16" customWidth="1"/>
    <col min="4348" max="4348" width="4.42578125" style="16" bestFit="1" customWidth="1"/>
    <col min="4349" max="4349" width="4.7109375" style="16" bestFit="1" customWidth="1"/>
    <col min="4350" max="4579" width="9.140625" style="16"/>
    <col min="4580" max="4580" width="27.28515625" style="16" bestFit="1" customWidth="1"/>
    <col min="4581" max="4581" width="13.42578125" style="16" customWidth="1"/>
    <col min="4582" max="4582" width="7.28515625" style="16" customWidth="1"/>
    <col min="4583" max="4583" width="9.5703125" style="16" bestFit="1" customWidth="1"/>
    <col min="4584" max="4584" width="7.7109375" style="16" bestFit="1" customWidth="1"/>
    <col min="4585" max="4585" width="6.5703125" style="16" bestFit="1" customWidth="1"/>
    <col min="4586" max="4586" width="7.5703125" style="16" bestFit="1" customWidth="1"/>
    <col min="4587" max="4587" width="10" style="16" bestFit="1" customWidth="1"/>
    <col min="4588" max="4588" width="9.85546875" style="16" bestFit="1" customWidth="1"/>
    <col min="4589" max="4589" width="7.5703125" style="16" bestFit="1" customWidth="1"/>
    <col min="4590" max="4590" width="8.28515625" style="16" bestFit="1" customWidth="1"/>
    <col min="4591" max="4591" width="7.5703125" style="16" bestFit="1" customWidth="1"/>
    <col min="4592" max="4592" width="7" style="16" bestFit="1" customWidth="1"/>
    <col min="4593" max="4593" width="6.28515625" style="16" bestFit="1" customWidth="1"/>
    <col min="4594" max="4594" width="6.5703125" style="16" bestFit="1" customWidth="1"/>
    <col min="4595" max="4595" width="9.28515625" style="16" bestFit="1" customWidth="1"/>
    <col min="4596" max="4596" width="5.85546875" style="16" customWidth="1"/>
    <col min="4597" max="4597" width="9.42578125" style="16" bestFit="1" customWidth="1"/>
    <col min="4598" max="4598" width="4.42578125" style="16" bestFit="1" customWidth="1"/>
    <col min="4599" max="4599" width="4.7109375" style="16" bestFit="1" customWidth="1"/>
    <col min="4600" max="4600" width="6.28515625" style="16" customWidth="1"/>
    <col min="4601" max="4601" width="4.42578125" style="16" bestFit="1" customWidth="1"/>
    <col min="4602" max="4602" width="4.7109375" style="16" bestFit="1" customWidth="1"/>
    <col min="4603" max="4603" width="6.28515625" style="16" customWidth="1"/>
    <col min="4604" max="4604" width="4.42578125" style="16" bestFit="1" customWidth="1"/>
    <col min="4605" max="4605" width="4.7109375" style="16" bestFit="1" customWidth="1"/>
    <col min="4606" max="4835" width="9.140625" style="16"/>
    <col min="4836" max="4836" width="27.28515625" style="16" bestFit="1" customWidth="1"/>
    <col min="4837" max="4837" width="13.42578125" style="16" customWidth="1"/>
    <col min="4838" max="4838" width="7.28515625" style="16" customWidth="1"/>
    <col min="4839" max="4839" width="9.5703125" style="16" bestFit="1" customWidth="1"/>
    <col min="4840" max="4840" width="7.7109375" style="16" bestFit="1" customWidth="1"/>
    <col min="4841" max="4841" width="6.5703125" style="16" bestFit="1" customWidth="1"/>
    <col min="4842" max="4842" width="7.5703125" style="16" bestFit="1" customWidth="1"/>
    <col min="4843" max="4843" width="10" style="16" bestFit="1" customWidth="1"/>
    <col min="4844" max="4844" width="9.85546875" style="16" bestFit="1" customWidth="1"/>
    <col min="4845" max="4845" width="7.5703125" style="16" bestFit="1" customWidth="1"/>
    <col min="4846" max="4846" width="8.28515625" style="16" bestFit="1" customWidth="1"/>
    <col min="4847" max="4847" width="7.5703125" style="16" bestFit="1" customWidth="1"/>
    <col min="4848" max="4848" width="7" style="16" bestFit="1" customWidth="1"/>
    <col min="4849" max="4849" width="6.28515625" style="16" bestFit="1" customWidth="1"/>
    <col min="4850" max="4850" width="6.5703125" style="16" bestFit="1" customWidth="1"/>
    <col min="4851" max="4851" width="9.28515625" style="16" bestFit="1" customWidth="1"/>
    <col min="4852" max="4852" width="5.85546875" style="16" customWidth="1"/>
    <col min="4853" max="4853" width="9.42578125" style="16" bestFit="1" customWidth="1"/>
    <col min="4854" max="4854" width="4.42578125" style="16" bestFit="1" customWidth="1"/>
    <col min="4855" max="4855" width="4.7109375" style="16" bestFit="1" customWidth="1"/>
    <col min="4856" max="4856" width="6.28515625" style="16" customWidth="1"/>
    <col min="4857" max="4857" width="4.42578125" style="16" bestFit="1" customWidth="1"/>
    <col min="4858" max="4858" width="4.7109375" style="16" bestFit="1" customWidth="1"/>
    <col min="4859" max="4859" width="6.28515625" style="16" customWidth="1"/>
    <col min="4860" max="4860" width="4.42578125" style="16" bestFit="1" customWidth="1"/>
    <col min="4861" max="4861" width="4.7109375" style="16" bestFit="1" customWidth="1"/>
    <col min="4862" max="5091" width="9.140625" style="16"/>
    <col min="5092" max="5092" width="27.28515625" style="16" bestFit="1" customWidth="1"/>
    <col min="5093" max="5093" width="13.42578125" style="16" customWidth="1"/>
    <col min="5094" max="5094" width="7.28515625" style="16" customWidth="1"/>
    <col min="5095" max="5095" width="9.5703125" style="16" bestFit="1" customWidth="1"/>
    <col min="5096" max="5096" width="7.7109375" style="16" bestFit="1" customWidth="1"/>
    <col min="5097" max="5097" width="6.5703125" style="16" bestFit="1" customWidth="1"/>
    <col min="5098" max="5098" width="7.5703125" style="16" bestFit="1" customWidth="1"/>
    <col min="5099" max="5099" width="10" style="16" bestFit="1" customWidth="1"/>
    <col min="5100" max="5100" width="9.85546875" style="16" bestFit="1" customWidth="1"/>
    <col min="5101" max="5101" width="7.5703125" style="16" bestFit="1" customWidth="1"/>
    <col min="5102" max="5102" width="8.28515625" style="16" bestFit="1" customWidth="1"/>
    <col min="5103" max="5103" width="7.5703125" style="16" bestFit="1" customWidth="1"/>
    <col min="5104" max="5104" width="7" style="16" bestFit="1" customWidth="1"/>
    <col min="5105" max="5105" width="6.28515625" style="16" bestFit="1" customWidth="1"/>
    <col min="5106" max="5106" width="6.5703125" style="16" bestFit="1" customWidth="1"/>
    <col min="5107" max="5107" width="9.28515625" style="16" bestFit="1" customWidth="1"/>
    <col min="5108" max="5108" width="5.85546875" style="16" customWidth="1"/>
    <col min="5109" max="5109" width="9.42578125" style="16" bestFit="1" customWidth="1"/>
    <col min="5110" max="5110" width="4.42578125" style="16" bestFit="1" customWidth="1"/>
    <col min="5111" max="5111" width="4.7109375" style="16" bestFit="1" customWidth="1"/>
    <col min="5112" max="5112" width="6.28515625" style="16" customWidth="1"/>
    <col min="5113" max="5113" width="4.42578125" style="16" bestFit="1" customWidth="1"/>
    <col min="5114" max="5114" width="4.7109375" style="16" bestFit="1" customWidth="1"/>
    <col min="5115" max="5115" width="6.28515625" style="16" customWidth="1"/>
    <col min="5116" max="5116" width="4.42578125" style="16" bestFit="1" customWidth="1"/>
    <col min="5117" max="5117" width="4.7109375" style="16" bestFit="1" customWidth="1"/>
    <col min="5118" max="5347" width="9.140625" style="16"/>
    <col min="5348" max="5348" width="27.28515625" style="16" bestFit="1" customWidth="1"/>
    <col min="5349" max="5349" width="13.42578125" style="16" customWidth="1"/>
    <col min="5350" max="5350" width="7.28515625" style="16" customWidth="1"/>
    <col min="5351" max="5351" width="9.5703125" style="16" bestFit="1" customWidth="1"/>
    <col min="5352" max="5352" width="7.7109375" style="16" bestFit="1" customWidth="1"/>
    <col min="5353" max="5353" width="6.5703125" style="16" bestFit="1" customWidth="1"/>
    <col min="5354" max="5354" width="7.5703125" style="16" bestFit="1" customWidth="1"/>
    <col min="5355" max="5355" width="10" style="16" bestFit="1" customWidth="1"/>
    <col min="5356" max="5356" width="9.85546875" style="16" bestFit="1" customWidth="1"/>
    <col min="5357" max="5357" width="7.5703125" style="16" bestFit="1" customWidth="1"/>
    <col min="5358" max="5358" width="8.28515625" style="16" bestFit="1" customWidth="1"/>
    <col min="5359" max="5359" width="7.5703125" style="16" bestFit="1" customWidth="1"/>
    <col min="5360" max="5360" width="7" style="16" bestFit="1" customWidth="1"/>
    <col min="5361" max="5361" width="6.28515625" style="16" bestFit="1" customWidth="1"/>
    <col min="5362" max="5362" width="6.5703125" style="16" bestFit="1" customWidth="1"/>
    <col min="5363" max="5363" width="9.28515625" style="16" bestFit="1" customWidth="1"/>
    <col min="5364" max="5364" width="5.85546875" style="16" customWidth="1"/>
    <col min="5365" max="5365" width="9.42578125" style="16" bestFit="1" customWidth="1"/>
    <col min="5366" max="5366" width="4.42578125" style="16" bestFit="1" customWidth="1"/>
    <col min="5367" max="5367" width="4.7109375" style="16" bestFit="1" customWidth="1"/>
    <col min="5368" max="5368" width="6.28515625" style="16" customWidth="1"/>
    <col min="5369" max="5369" width="4.42578125" style="16" bestFit="1" customWidth="1"/>
    <col min="5370" max="5370" width="4.7109375" style="16" bestFit="1" customWidth="1"/>
    <col min="5371" max="5371" width="6.28515625" style="16" customWidth="1"/>
    <col min="5372" max="5372" width="4.42578125" style="16" bestFit="1" customWidth="1"/>
    <col min="5373" max="5373" width="4.7109375" style="16" bestFit="1" customWidth="1"/>
    <col min="5374" max="5603" width="9.140625" style="16"/>
    <col min="5604" max="5604" width="27.28515625" style="16" bestFit="1" customWidth="1"/>
    <col min="5605" max="5605" width="13.42578125" style="16" customWidth="1"/>
    <col min="5606" max="5606" width="7.28515625" style="16" customWidth="1"/>
    <col min="5607" max="5607" width="9.5703125" style="16" bestFit="1" customWidth="1"/>
    <col min="5608" max="5608" width="7.7109375" style="16" bestFit="1" customWidth="1"/>
    <col min="5609" max="5609" width="6.5703125" style="16" bestFit="1" customWidth="1"/>
    <col min="5610" max="5610" width="7.5703125" style="16" bestFit="1" customWidth="1"/>
    <col min="5611" max="5611" width="10" style="16" bestFit="1" customWidth="1"/>
    <col min="5612" max="5612" width="9.85546875" style="16" bestFit="1" customWidth="1"/>
    <col min="5613" max="5613" width="7.5703125" style="16" bestFit="1" customWidth="1"/>
    <col min="5614" max="5614" width="8.28515625" style="16" bestFit="1" customWidth="1"/>
    <col min="5615" max="5615" width="7.5703125" style="16" bestFit="1" customWidth="1"/>
    <col min="5616" max="5616" width="7" style="16" bestFit="1" customWidth="1"/>
    <col min="5617" max="5617" width="6.28515625" style="16" bestFit="1" customWidth="1"/>
    <col min="5618" max="5618" width="6.5703125" style="16" bestFit="1" customWidth="1"/>
    <col min="5619" max="5619" width="9.28515625" style="16" bestFit="1" customWidth="1"/>
    <col min="5620" max="5620" width="5.85546875" style="16" customWidth="1"/>
    <col min="5621" max="5621" width="9.42578125" style="16" bestFit="1" customWidth="1"/>
    <col min="5622" max="5622" width="4.42578125" style="16" bestFit="1" customWidth="1"/>
    <col min="5623" max="5623" width="4.7109375" style="16" bestFit="1" customWidth="1"/>
    <col min="5624" max="5624" width="6.28515625" style="16" customWidth="1"/>
    <col min="5625" max="5625" width="4.42578125" style="16" bestFit="1" customWidth="1"/>
    <col min="5626" max="5626" width="4.7109375" style="16" bestFit="1" customWidth="1"/>
    <col min="5627" max="5627" width="6.28515625" style="16" customWidth="1"/>
    <col min="5628" max="5628" width="4.42578125" style="16" bestFit="1" customWidth="1"/>
    <col min="5629" max="5629" width="4.7109375" style="16" bestFit="1" customWidth="1"/>
    <col min="5630" max="5859" width="9.140625" style="16"/>
    <col min="5860" max="5860" width="27.28515625" style="16" bestFit="1" customWidth="1"/>
    <col min="5861" max="5861" width="13.42578125" style="16" customWidth="1"/>
    <col min="5862" max="5862" width="7.28515625" style="16" customWidth="1"/>
    <col min="5863" max="5863" width="9.5703125" style="16" bestFit="1" customWidth="1"/>
    <col min="5864" max="5864" width="7.7109375" style="16" bestFit="1" customWidth="1"/>
    <col min="5865" max="5865" width="6.5703125" style="16" bestFit="1" customWidth="1"/>
    <col min="5866" max="5866" width="7.5703125" style="16" bestFit="1" customWidth="1"/>
    <col min="5867" max="5867" width="10" style="16" bestFit="1" customWidth="1"/>
    <col min="5868" max="5868" width="9.85546875" style="16" bestFit="1" customWidth="1"/>
    <col min="5869" max="5869" width="7.5703125" style="16" bestFit="1" customWidth="1"/>
    <col min="5870" max="5870" width="8.28515625" style="16" bestFit="1" customWidth="1"/>
    <col min="5871" max="5871" width="7.5703125" style="16" bestFit="1" customWidth="1"/>
    <col min="5872" max="5872" width="7" style="16" bestFit="1" customWidth="1"/>
    <col min="5873" max="5873" width="6.28515625" style="16" bestFit="1" customWidth="1"/>
    <col min="5874" max="5874" width="6.5703125" style="16" bestFit="1" customWidth="1"/>
    <col min="5875" max="5875" width="9.28515625" style="16" bestFit="1" customWidth="1"/>
    <col min="5876" max="5876" width="5.85546875" style="16" customWidth="1"/>
    <col min="5877" max="5877" width="9.42578125" style="16" bestFit="1" customWidth="1"/>
    <col min="5878" max="5878" width="4.42578125" style="16" bestFit="1" customWidth="1"/>
    <col min="5879" max="5879" width="4.7109375" style="16" bestFit="1" customWidth="1"/>
    <col min="5880" max="5880" width="6.28515625" style="16" customWidth="1"/>
    <col min="5881" max="5881" width="4.42578125" style="16" bestFit="1" customWidth="1"/>
    <col min="5882" max="5882" width="4.7109375" style="16" bestFit="1" customWidth="1"/>
    <col min="5883" max="5883" width="6.28515625" style="16" customWidth="1"/>
    <col min="5884" max="5884" width="4.42578125" style="16" bestFit="1" customWidth="1"/>
    <col min="5885" max="5885" width="4.7109375" style="16" bestFit="1" customWidth="1"/>
    <col min="5886" max="6115" width="9.140625" style="16"/>
    <col min="6116" max="6116" width="27.28515625" style="16" bestFit="1" customWidth="1"/>
    <col min="6117" max="6117" width="13.42578125" style="16" customWidth="1"/>
    <col min="6118" max="6118" width="7.28515625" style="16" customWidth="1"/>
    <col min="6119" max="6119" width="9.5703125" style="16" bestFit="1" customWidth="1"/>
    <col min="6120" max="6120" width="7.7109375" style="16" bestFit="1" customWidth="1"/>
    <col min="6121" max="6121" width="6.5703125" style="16" bestFit="1" customWidth="1"/>
    <col min="6122" max="6122" width="7.5703125" style="16" bestFit="1" customWidth="1"/>
    <col min="6123" max="6123" width="10" style="16" bestFit="1" customWidth="1"/>
    <col min="6124" max="6124" width="9.85546875" style="16" bestFit="1" customWidth="1"/>
    <col min="6125" max="6125" width="7.5703125" style="16" bestFit="1" customWidth="1"/>
    <col min="6126" max="6126" width="8.28515625" style="16" bestFit="1" customWidth="1"/>
    <col min="6127" max="6127" width="7.5703125" style="16" bestFit="1" customWidth="1"/>
    <col min="6128" max="6128" width="7" style="16" bestFit="1" customWidth="1"/>
    <col min="6129" max="6129" width="6.28515625" style="16" bestFit="1" customWidth="1"/>
    <col min="6130" max="6130" width="6.5703125" style="16" bestFit="1" customWidth="1"/>
    <col min="6131" max="6131" width="9.28515625" style="16" bestFit="1" customWidth="1"/>
    <col min="6132" max="6132" width="5.85546875" style="16" customWidth="1"/>
    <col min="6133" max="6133" width="9.42578125" style="16" bestFit="1" customWidth="1"/>
    <col min="6134" max="6134" width="4.42578125" style="16" bestFit="1" customWidth="1"/>
    <col min="6135" max="6135" width="4.7109375" style="16" bestFit="1" customWidth="1"/>
    <col min="6136" max="6136" width="6.28515625" style="16" customWidth="1"/>
    <col min="6137" max="6137" width="4.42578125" style="16" bestFit="1" customWidth="1"/>
    <col min="6138" max="6138" width="4.7109375" style="16" bestFit="1" customWidth="1"/>
    <col min="6139" max="6139" width="6.28515625" style="16" customWidth="1"/>
    <col min="6140" max="6140" width="4.42578125" style="16" bestFit="1" customWidth="1"/>
    <col min="6141" max="6141" width="4.7109375" style="16" bestFit="1" customWidth="1"/>
    <col min="6142" max="6371" width="9.140625" style="16"/>
    <col min="6372" max="6372" width="27.28515625" style="16" bestFit="1" customWidth="1"/>
    <col min="6373" max="6373" width="13.42578125" style="16" customWidth="1"/>
    <col min="6374" max="6374" width="7.28515625" style="16" customWidth="1"/>
    <col min="6375" max="6375" width="9.5703125" style="16" bestFit="1" customWidth="1"/>
    <col min="6376" max="6376" width="7.7109375" style="16" bestFit="1" customWidth="1"/>
    <col min="6377" max="6377" width="6.5703125" style="16" bestFit="1" customWidth="1"/>
    <col min="6378" max="6378" width="7.5703125" style="16" bestFit="1" customWidth="1"/>
    <col min="6379" max="6379" width="10" style="16" bestFit="1" customWidth="1"/>
    <col min="6380" max="6380" width="9.85546875" style="16" bestFit="1" customWidth="1"/>
    <col min="6381" max="6381" width="7.5703125" style="16" bestFit="1" customWidth="1"/>
    <col min="6382" max="6382" width="8.28515625" style="16" bestFit="1" customWidth="1"/>
    <col min="6383" max="6383" width="7.5703125" style="16" bestFit="1" customWidth="1"/>
    <col min="6384" max="6384" width="7" style="16" bestFit="1" customWidth="1"/>
    <col min="6385" max="6385" width="6.28515625" style="16" bestFit="1" customWidth="1"/>
    <col min="6386" max="6386" width="6.5703125" style="16" bestFit="1" customWidth="1"/>
    <col min="6387" max="6387" width="9.28515625" style="16" bestFit="1" customWidth="1"/>
    <col min="6388" max="6388" width="5.85546875" style="16" customWidth="1"/>
    <col min="6389" max="6389" width="9.42578125" style="16" bestFit="1" customWidth="1"/>
    <col min="6390" max="6390" width="4.42578125" style="16" bestFit="1" customWidth="1"/>
    <col min="6391" max="6391" width="4.7109375" style="16" bestFit="1" customWidth="1"/>
    <col min="6392" max="6392" width="6.28515625" style="16" customWidth="1"/>
    <col min="6393" max="6393" width="4.42578125" style="16" bestFit="1" customWidth="1"/>
    <col min="6394" max="6394" width="4.7109375" style="16" bestFit="1" customWidth="1"/>
    <col min="6395" max="6395" width="6.28515625" style="16" customWidth="1"/>
    <col min="6396" max="6396" width="4.42578125" style="16" bestFit="1" customWidth="1"/>
    <col min="6397" max="6397" width="4.7109375" style="16" bestFit="1" customWidth="1"/>
    <col min="6398" max="6627" width="9.140625" style="16"/>
    <col min="6628" max="6628" width="27.28515625" style="16" bestFit="1" customWidth="1"/>
    <col min="6629" max="6629" width="13.42578125" style="16" customWidth="1"/>
    <col min="6630" max="6630" width="7.28515625" style="16" customWidth="1"/>
    <col min="6631" max="6631" width="9.5703125" style="16" bestFit="1" customWidth="1"/>
    <col min="6632" max="6632" width="7.7109375" style="16" bestFit="1" customWidth="1"/>
    <col min="6633" max="6633" width="6.5703125" style="16" bestFit="1" customWidth="1"/>
    <col min="6634" max="6634" width="7.5703125" style="16" bestFit="1" customWidth="1"/>
    <col min="6635" max="6635" width="10" style="16" bestFit="1" customWidth="1"/>
    <col min="6636" max="6636" width="9.85546875" style="16" bestFit="1" customWidth="1"/>
    <col min="6637" max="6637" width="7.5703125" style="16" bestFit="1" customWidth="1"/>
    <col min="6638" max="6638" width="8.28515625" style="16" bestFit="1" customWidth="1"/>
    <col min="6639" max="6639" width="7.5703125" style="16" bestFit="1" customWidth="1"/>
    <col min="6640" max="6640" width="7" style="16" bestFit="1" customWidth="1"/>
    <col min="6641" max="6641" width="6.28515625" style="16" bestFit="1" customWidth="1"/>
    <col min="6642" max="6642" width="6.5703125" style="16" bestFit="1" customWidth="1"/>
    <col min="6643" max="6643" width="9.28515625" style="16" bestFit="1" customWidth="1"/>
    <col min="6644" max="6644" width="5.85546875" style="16" customWidth="1"/>
    <col min="6645" max="6645" width="9.42578125" style="16" bestFit="1" customWidth="1"/>
    <col min="6646" max="6646" width="4.42578125" style="16" bestFit="1" customWidth="1"/>
    <col min="6647" max="6647" width="4.7109375" style="16" bestFit="1" customWidth="1"/>
    <col min="6648" max="6648" width="6.28515625" style="16" customWidth="1"/>
    <col min="6649" max="6649" width="4.42578125" style="16" bestFit="1" customWidth="1"/>
    <col min="6650" max="6650" width="4.7109375" style="16" bestFit="1" customWidth="1"/>
    <col min="6651" max="6651" width="6.28515625" style="16" customWidth="1"/>
    <col min="6652" max="6652" width="4.42578125" style="16" bestFit="1" customWidth="1"/>
    <col min="6653" max="6653" width="4.7109375" style="16" bestFit="1" customWidth="1"/>
    <col min="6654" max="6883" width="9.140625" style="16"/>
    <col min="6884" max="6884" width="27.28515625" style="16" bestFit="1" customWidth="1"/>
    <col min="6885" max="6885" width="13.42578125" style="16" customWidth="1"/>
    <col min="6886" max="6886" width="7.28515625" style="16" customWidth="1"/>
    <col min="6887" max="6887" width="9.5703125" style="16" bestFit="1" customWidth="1"/>
    <col min="6888" max="6888" width="7.7109375" style="16" bestFit="1" customWidth="1"/>
    <col min="6889" max="6889" width="6.5703125" style="16" bestFit="1" customWidth="1"/>
    <col min="6890" max="6890" width="7.5703125" style="16" bestFit="1" customWidth="1"/>
    <col min="6891" max="6891" width="10" style="16" bestFit="1" customWidth="1"/>
    <col min="6892" max="6892" width="9.85546875" style="16" bestFit="1" customWidth="1"/>
    <col min="6893" max="6893" width="7.5703125" style="16" bestFit="1" customWidth="1"/>
    <col min="6894" max="6894" width="8.28515625" style="16" bestFit="1" customWidth="1"/>
    <col min="6895" max="6895" width="7.5703125" style="16" bestFit="1" customWidth="1"/>
    <col min="6896" max="6896" width="7" style="16" bestFit="1" customWidth="1"/>
    <col min="6897" max="6897" width="6.28515625" style="16" bestFit="1" customWidth="1"/>
    <col min="6898" max="6898" width="6.5703125" style="16" bestFit="1" customWidth="1"/>
    <col min="6899" max="6899" width="9.28515625" style="16" bestFit="1" customWidth="1"/>
    <col min="6900" max="6900" width="5.85546875" style="16" customWidth="1"/>
    <col min="6901" max="6901" width="9.42578125" style="16" bestFit="1" customWidth="1"/>
    <col min="6902" max="6902" width="4.42578125" style="16" bestFit="1" customWidth="1"/>
    <col min="6903" max="6903" width="4.7109375" style="16" bestFit="1" customWidth="1"/>
    <col min="6904" max="6904" width="6.28515625" style="16" customWidth="1"/>
    <col min="6905" max="6905" width="4.42578125" style="16" bestFit="1" customWidth="1"/>
    <col min="6906" max="6906" width="4.7109375" style="16" bestFit="1" customWidth="1"/>
    <col min="6907" max="6907" width="6.28515625" style="16" customWidth="1"/>
    <col min="6908" max="6908" width="4.42578125" style="16" bestFit="1" customWidth="1"/>
    <col min="6909" max="6909" width="4.7109375" style="16" bestFit="1" customWidth="1"/>
    <col min="6910" max="7139" width="9.140625" style="16"/>
    <col min="7140" max="7140" width="27.28515625" style="16" bestFit="1" customWidth="1"/>
    <col min="7141" max="7141" width="13.42578125" style="16" customWidth="1"/>
    <col min="7142" max="7142" width="7.28515625" style="16" customWidth="1"/>
    <col min="7143" max="7143" width="9.5703125" style="16" bestFit="1" customWidth="1"/>
    <col min="7144" max="7144" width="7.7109375" style="16" bestFit="1" customWidth="1"/>
    <col min="7145" max="7145" width="6.5703125" style="16" bestFit="1" customWidth="1"/>
    <col min="7146" max="7146" width="7.5703125" style="16" bestFit="1" customWidth="1"/>
    <col min="7147" max="7147" width="10" style="16" bestFit="1" customWidth="1"/>
    <col min="7148" max="7148" width="9.85546875" style="16" bestFit="1" customWidth="1"/>
    <col min="7149" max="7149" width="7.5703125" style="16" bestFit="1" customWidth="1"/>
    <col min="7150" max="7150" width="8.28515625" style="16" bestFit="1" customWidth="1"/>
    <col min="7151" max="7151" width="7.5703125" style="16" bestFit="1" customWidth="1"/>
    <col min="7152" max="7152" width="7" style="16" bestFit="1" customWidth="1"/>
    <col min="7153" max="7153" width="6.28515625" style="16" bestFit="1" customWidth="1"/>
    <col min="7154" max="7154" width="6.5703125" style="16" bestFit="1" customWidth="1"/>
    <col min="7155" max="7155" width="9.28515625" style="16" bestFit="1" customWidth="1"/>
    <col min="7156" max="7156" width="5.85546875" style="16" customWidth="1"/>
    <col min="7157" max="7157" width="9.42578125" style="16" bestFit="1" customWidth="1"/>
    <col min="7158" max="7158" width="4.42578125" style="16" bestFit="1" customWidth="1"/>
    <col min="7159" max="7159" width="4.7109375" style="16" bestFit="1" customWidth="1"/>
    <col min="7160" max="7160" width="6.28515625" style="16" customWidth="1"/>
    <col min="7161" max="7161" width="4.42578125" style="16" bestFit="1" customWidth="1"/>
    <col min="7162" max="7162" width="4.7109375" style="16" bestFit="1" customWidth="1"/>
    <col min="7163" max="7163" width="6.28515625" style="16" customWidth="1"/>
    <col min="7164" max="7164" width="4.42578125" style="16" bestFit="1" customWidth="1"/>
    <col min="7165" max="7165" width="4.7109375" style="16" bestFit="1" customWidth="1"/>
    <col min="7166" max="7395" width="9.140625" style="16"/>
    <col min="7396" max="7396" width="27.28515625" style="16" bestFit="1" customWidth="1"/>
    <col min="7397" max="7397" width="13.42578125" style="16" customWidth="1"/>
    <col min="7398" max="7398" width="7.28515625" style="16" customWidth="1"/>
    <col min="7399" max="7399" width="9.5703125" style="16" bestFit="1" customWidth="1"/>
    <col min="7400" max="7400" width="7.7109375" style="16" bestFit="1" customWidth="1"/>
    <col min="7401" max="7401" width="6.5703125" style="16" bestFit="1" customWidth="1"/>
    <col min="7402" max="7402" width="7.5703125" style="16" bestFit="1" customWidth="1"/>
    <col min="7403" max="7403" width="10" style="16" bestFit="1" customWidth="1"/>
    <col min="7404" max="7404" width="9.85546875" style="16" bestFit="1" customWidth="1"/>
    <col min="7405" max="7405" width="7.5703125" style="16" bestFit="1" customWidth="1"/>
    <col min="7406" max="7406" width="8.28515625" style="16" bestFit="1" customWidth="1"/>
    <col min="7407" max="7407" width="7.5703125" style="16" bestFit="1" customWidth="1"/>
    <col min="7408" max="7408" width="7" style="16" bestFit="1" customWidth="1"/>
    <col min="7409" max="7409" width="6.28515625" style="16" bestFit="1" customWidth="1"/>
    <col min="7410" max="7410" width="6.5703125" style="16" bestFit="1" customWidth="1"/>
    <col min="7411" max="7411" width="9.28515625" style="16" bestFit="1" customWidth="1"/>
    <col min="7412" max="7412" width="5.85546875" style="16" customWidth="1"/>
    <col min="7413" max="7413" width="9.42578125" style="16" bestFit="1" customWidth="1"/>
    <col min="7414" max="7414" width="4.42578125" style="16" bestFit="1" customWidth="1"/>
    <col min="7415" max="7415" width="4.7109375" style="16" bestFit="1" customWidth="1"/>
    <col min="7416" max="7416" width="6.28515625" style="16" customWidth="1"/>
    <col min="7417" max="7417" width="4.42578125" style="16" bestFit="1" customWidth="1"/>
    <col min="7418" max="7418" width="4.7109375" style="16" bestFit="1" customWidth="1"/>
    <col min="7419" max="7419" width="6.28515625" style="16" customWidth="1"/>
    <col min="7420" max="7420" width="4.42578125" style="16" bestFit="1" customWidth="1"/>
    <col min="7421" max="7421" width="4.7109375" style="16" bestFit="1" customWidth="1"/>
    <col min="7422" max="7651" width="9.140625" style="16"/>
    <col min="7652" max="7652" width="27.28515625" style="16" bestFit="1" customWidth="1"/>
    <col min="7653" max="7653" width="13.42578125" style="16" customWidth="1"/>
    <col min="7654" max="7654" width="7.28515625" style="16" customWidth="1"/>
    <col min="7655" max="7655" width="9.5703125" style="16" bestFit="1" customWidth="1"/>
    <col min="7656" max="7656" width="7.7109375" style="16" bestFit="1" customWidth="1"/>
    <col min="7657" max="7657" width="6.5703125" style="16" bestFit="1" customWidth="1"/>
    <col min="7658" max="7658" width="7.5703125" style="16" bestFit="1" customWidth="1"/>
    <col min="7659" max="7659" width="10" style="16" bestFit="1" customWidth="1"/>
    <col min="7660" max="7660" width="9.85546875" style="16" bestFit="1" customWidth="1"/>
    <col min="7661" max="7661" width="7.5703125" style="16" bestFit="1" customWidth="1"/>
    <col min="7662" max="7662" width="8.28515625" style="16" bestFit="1" customWidth="1"/>
    <col min="7663" max="7663" width="7.5703125" style="16" bestFit="1" customWidth="1"/>
    <col min="7664" max="7664" width="7" style="16" bestFit="1" customWidth="1"/>
    <col min="7665" max="7665" width="6.28515625" style="16" bestFit="1" customWidth="1"/>
    <col min="7666" max="7666" width="6.5703125" style="16" bestFit="1" customWidth="1"/>
    <col min="7667" max="7667" width="9.28515625" style="16" bestFit="1" customWidth="1"/>
    <col min="7668" max="7668" width="5.85546875" style="16" customWidth="1"/>
    <col min="7669" max="7669" width="9.42578125" style="16" bestFit="1" customWidth="1"/>
    <col min="7670" max="7670" width="4.42578125" style="16" bestFit="1" customWidth="1"/>
    <col min="7671" max="7671" width="4.7109375" style="16" bestFit="1" customWidth="1"/>
    <col min="7672" max="7672" width="6.28515625" style="16" customWidth="1"/>
    <col min="7673" max="7673" width="4.42578125" style="16" bestFit="1" customWidth="1"/>
    <col min="7674" max="7674" width="4.7109375" style="16" bestFit="1" customWidth="1"/>
    <col min="7675" max="7675" width="6.28515625" style="16" customWidth="1"/>
    <col min="7676" max="7676" width="4.42578125" style="16" bestFit="1" customWidth="1"/>
    <col min="7677" max="7677" width="4.7109375" style="16" bestFit="1" customWidth="1"/>
    <col min="7678" max="7907" width="9.140625" style="16"/>
    <col min="7908" max="7908" width="27.28515625" style="16" bestFit="1" customWidth="1"/>
    <col min="7909" max="7909" width="13.42578125" style="16" customWidth="1"/>
    <col min="7910" max="7910" width="7.28515625" style="16" customWidth="1"/>
    <col min="7911" max="7911" width="9.5703125" style="16" bestFit="1" customWidth="1"/>
    <col min="7912" max="7912" width="7.7109375" style="16" bestFit="1" customWidth="1"/>
    <col min="7913" max="7913" width="6.5703125" style="16" bestFit="1" customWidth="1"/>
    <col min="7914" max="7914" width="7.5703125" style="16" bestFit="1" customWidth="1"/>
    <col min="7915" max="7915" width="10" style="16" bestFit="1" customWidth="1"/>
    <col min="7916" max="7916" width="9.85546875" style="16" bestFit="1" customWidth="1"/>
    <col min="7917" max="7917" width="7.5703125" style="16" bestFit="1" customWidth="1"/>
    <col min="7918" max="7918" width="8.28515625" style="16" bestFit="1" customWidth="1"/>
    <col min="7919" max="7919" width="7.5703125" style="16" bestFit="1" customWidth="1"/>
    <col min="7920" max="7920" width="7" style="16" bestFit="1" customWidth="1"/>
    <col min="7921" max="7921" width="6.28515625" style="16" bestFit="1" customWidth="1"/>
    <col min="7922" max="7922" width="6.5703125" style="16" bestFit="1" customWidth="1"/>
    <col min="7923" max="7923" width="9.28515625" style="16" bestFit="1" customWidth="1"/>
    <col min="7924" max="7924" width="5.85546875" style="16" customWidth="1"/>
    <col min="7925" max="7925" width="9.42578125" style="16" bestFit="1" customWidth="1"/>
    <col min="7926" max="7926" width="4.42578125" style="16" bestFit="1" customWidth="1"/>
    <col min="7927" max="7927" width="4.7109375" style="16" bestFit="1" customWidth="1"/>
    <col min="7928" max="7928" width="6.28515625" style="16" customWidth="1"/>
    <col min="7929" max="7929" width="4.42578125" style="16" bestFit="1" customWidth="1"/>
    <col min="7930" max="7930" width="4.7109375" style="16" bestFit="1" customWidth="1"/>
    <col min="7931" max="7931" width="6.28515625" style="16" customWidth="1"/>
    <col min="7932" max="7932" width="4.42578125" style="16" bestFit="1" customWidth="1"/>
    <col min="7933" max="7933" width="4.7109375" style="16" bestFit="1" customWidth="1"/>
    <col min="7934" max="8163" width="9.140625" style="16"/>
    <col min="8164" max="8164" width="27.28515625" style="16" bestFit="1" customWidth="1"/>
    <col min="8165" max="8165" width="13.42578125" style="16" customWidth="1"/>
    <col min="8166" max="8166" width="7.28515625" style="16" customWidth="1"/>
    <col min="8167" max="8167" width="9.5703125" style="16" bestFit="1" customWidth="1"/>
    <col min="8168" max="8168" width="7.7109375" style="16" bestFit="1" customWidth="1"/>
    <col min="8169" max="8169" width="6.5703125" style="16" bestFit="1" customWidth="1"/>
    <col min="8170" max="8170" width="7.5703125" style="16" bestFit="1" customWidth="1"/>
    <col min="8171" max="8171" width="10" style="16" bestFit="1" customWidth="1"/>
    <col min="8172" max="8172" width="9.85546875" style="16" bestFit="1" customWidth="1"/>
    <col min="8173" max="8173" width="7.5703125" style="16" bestFit="1" customWidth="1"/>
    <col min="8174" max="8174" width="8.28515625" style="16" bestFit="1" customWidth="1"/>
    <col min="8175" max="8175" width="7.5703125" style="16" bestFit="1" customWidth="1"/>
    <col min="8176" max="8176" width="7" style="16" bestFit="1" customWidth="1"/>
    <col min="8177" max="8177" width="6.28515625" style="16" bestFit="1" customWidth="1"/>
    <col min="8178" max="8178" width="6.5703125" style="16" bestFit="1" customWidth="1"/>
    <col min="8179" max="8179" width="9.28515625" style="16" bestFit="1" customWidth="1"/>
    <col min="8180" max="8180" width="5.85546875" style="16" customWidth="1"/>
    <col min="8181" max="8181" width="9.42578125" style="16" bestFit="1" customWidth="1"/>
    <col min="8182" max="8182" width="4.42578125" style="16" bestFit="1" customWidth="1"/>
    <col min="8183" max="8183" width="4.7109375" style="16" bestFit="1" customWidth="1"/>
    <col min="8184" max="8184" width="6.28515625" style="16" customWidth="1"/>
    <col min="8185" max="8185" width="4.42578125" style="16" bestFit="1" customWidth="1"/>
    <col min="8186" max="8186" width="4.7109375" style="16" bestFit="1" customWidth="1"/>
    <col min="8187" max="8187" width="6.28515625" style="16" customWidth="1"/>
    <col min="8188" max="8188" width="4.42578125" style="16" bestFit="1" customWidth="1"/>
    <col min="8189" max="8189" width="4.7109375" style="16" bestFit="1" customWidth="1"/>
    <col min="8190" max="8419" width="9.140625" style="16"/>
    <col min="8420" max="8420" width="27.28515625" style="16" bestFit="1" customWidth="1"/>
    <col min="8421" max="8421" width="13.42578125" style="16" customWidth="1"/>
    <col min="8422" max="8422" width="7.28515625" style="16" customWidth="1"/>
    <col min="8423" max="8423" width="9.5703125" style="16" bestFit="1" customWidth="1"/>
    <col min="8424" max="8424" width="7.7109375" style="16" bestFit="1" customWidth="1"/>
    <col min="8425" max="8425" width="6.5703125" style="16" bestFit="1" customWidth="1"/>
    <col min="8426" max="8426" width="7.5703125" style="16" bestFit="1" customWidth="1"/>
    <col min="8427" max="8427" width="10" style="16" bestFit="1" customWidth="1"/>
    <col min="8428" max="8428" width="9.85546875" style="16" bestFit="1" customWidth="1"/>
    <col min="8429" max="8429" width="7.5703125" style="16" bestFit="1" customWidth="1"/>
    <col min="8430" max="8430" width="8.28515625" style="16" bestFit="1" customWidth="1"/>
    <col min="8431" max="8431" width="7.5703125" style="16" bestFit="1" customWidth="1"/>
    <col min="8432" max="8432" width="7" style="16" bestFit="1" customWidth="1"/>
    <col min="8433" max="8433" width="6.28515625" style="16" bestFit="1" customWidth="1"/>
    <col min="8434" max="8434" width="6.5703125" style="16" bestFit="1" customWidth="1"/>
    <col min="8435" max="8435" width="9.28515625" style="16" bestFit="1" customWidth="1"/>
    <col min="8436" max="8436" width="5.85546875" style="16" customWidth="1"/>
    <col min="8437" max="8437" width="9.42578125" style="16" bestFit="1" customWidth="1"/>
    <col min="8438" max="8438" width="4.42578125" style="16" bestFit="1" customWidth="1"/>
    <col min="8439" max="8439" width="4.7109375" style="16" bestFit="1" customWidth="1"/>
    <col min="8440" max="8440" width="6.28515625" style="16" customWidth="1"/>
    <col min="8441" max="8441" width="4.42578125" style="16" bestFit="1" customWidth="1"/>
    <col min="8442" max="8442" width="4.7109375" style="16" bestFit="1" customWidth="1"/>
    <col min="8443" max="8443" width="6.28515625" style="16" customWidth="1"/>
    <col min="8444" max="8444" width="4.42578125" style="16" bestFit="1" customWidth="1"/>
    <col min="8445" max="8445" width="4.7109375" style="16" bestFit="1" customWidth="1"/>
    <col min="8446" max="8675" width="9.140625" style="16"/>
    <col min="8676" max="8676" width="27.28515625" style="16" bestFit="1" customWidth="1"/>
    <col min="8677" max="8677" width="13.42578125" style="16" customWidth="1"/>
    <col min="8678" max="8678" width="7.28515625" style="16" customWidth="1"/>
    <col min="8679" max="8679" width="9.5703125" style="16" bestFit="1" customWidth="1"/>
    <col min="8680" max="8680" width="7.7109375" style="16" bestFit="1" customWidth="1"/>
    <col min="8681" max="8681" width="6.5703125" style="16" bestFit="1" customWidth="1"/>
    <col min="8682" max="8682" width="7.5703125" style="16" bestFit="1" customWidth="1"/>
    <col min="8683" max="8683" width="10" style="16" bestFit="1" customWidth="1"/>
    <col min="8684" max="8684" width="9.85546875" style="16" bestFit="1" customWidth="1"/>
    <col min="8685" max="8685" width="7.5703125" style="16" bestFit="1" customWidth="1"/>
    <col min="8686" max="8686" width="8.28515625" style="16" bestFit="1" customWidth="1"/>
    <col min="8687" max="8687" width="7.5703125" style="16" bestFit="1" customWidth="1"/>
    <col min="8688" max="8688" width="7" style="16" bestFit="1" customWidth="1"/>
    <col min="8689" max="8689" width="6.28515625" style="16" bestFit="1" customWidth="1"/>
    <col min="8690" max="8690" width="6.5703125" style="16" bestFit="1" customWidth="1"/>
    <col min="8691" max="8691" width="9.28515625" style="16" bestFit="1" customWidth="1"/>
    <col min="8692" max="8692" width="5.85546875" style="16" customWidth="1"/>
    <col min="8693" max="8693" width="9.42578125" style="16" bestFit="1" customWidth="1"/>
    <col min="8694" max="8694" width="4.42578125" style="16" bestFit="1" customWidth="1"/>
    <col min="8695" max="8695" width="4.7109375" style="16" bestFit="1" customWidth="1"/>
    <col min="8696" max="8696" width="6.28515625" style="16" customWidth="1"/>
    <col min="8697" max="8697" width="4.42578125" style="16" bestFit="1" customWidth="1"/>
    <col min="8698" max="8698" width="4.7109375" style="16" bestFit="1" customWidth="1"/>
    <col min="8699" max="8699" width="6.28515625" style="16" customWidth="1"/>
    <col min="8700" max="8700" width="4.42578125" style="16" bestFit="1" customWidth="1"/>
    <col min="8701" max="8701" width="4.7109375" style="16" bestFit="1" customWidth="1"/>
    <col min="8702" max="8931" width="9.140625" style="16"/>
    <col min="8932" max="8932" width="27.28515625" style="16" bestFit="1" customWidth="1"/>
    <col min="8933" max="8933" width="13.42578125" style="16" customWidth="1"/>
    <col min="8934" max="8934" width="7.28515625" style="16" customWidth="1"/>
    <col min="8935" max="8935" width="9.5703125" style="16" bestFit="1" customWidth="1"/>
    <col min="8936" max="8936" width="7.7109375" style="16" bestFit="1" customWidth="1"/>
    <col min="8937" max="8937" width="6.5703125" style="16" bestFit="1" customWidth="1"/>
    <col min="8938" max="8938" width="7.5703125" style="16" bestFit="1" customWidth="1"/>
    <col min="8939" max="8939" width="10" style="16" bestFit="1" customWidth="1"/>
    <col min="8940" max="8940" width="9.85546875" style="16" bestFit="1" customWidth="1"/>
    <col min="8941" max="8941" width="7.5703125" style="16" bestFit="1" customWidth="1"/>
    <col min="8942" max="8942" width="8.28515625" style="16" bestFit="1" customWidth="1"/>
    <col min="8943" max="8943" width="7.5703125" style="16" bestFit="1" customWidth="1"/>
    <col min="8944" max="8944" width="7" style="16" bestFit="1" customWidth="1"/>
    <col min="8945" max="8945" width="6.28515625" style="16" bestFit="1" customWidth="1"/>
    <col min="8946" max="8946" width="6.5703125" style="16" bestFit="1" customWidth="1"/>
    <col min="8947" max="8947" width="9.28515625" style="16" bestFit="1" customWidth="1"/>
    <col min="8948" max="8948" width="5.85546875" style="16" customWidth="1"/>
    <col min="8949" max="8949" width="9.42578125" style="16" bestFit="1" customWidth="1"/>
    <col min="8950" max="8950" width="4.42578125" style="16" bestFit="1" customWidth="1"/>
    <col min="8951" max="8951" width="4.7109375" style="16" bestFit="1" customWidth="1"/>
    <col min="8952" max="8952" width="6.28515625" style="16" customWidth="1"/>
    <col min="8953" max="8953" width="4.42578125" style="16" bestFit="1" customWidth="1"/>
    <col min="8954" max="8954" width="4.7109375" style="16" bestFit="1" customWidth="1"/>
    <col min="8955" max="8955" width="6.28515625" style="16" customWidth="1"/>
    <col min="8956" max="8956" width="4.42578125" style="16" bestFit="1" customWidth="1"/>
    <col min="8957" max="8957" width="4.7109375" style="16" bestFit="1" customWidth="1"/>
    <col min="8958" max="9187" width="9.140625" style="16"/>
    <col min="9188" max="9188" width="27.28515625" style="16" bestFit="1" customWidth="1"/>
    <col min="9189" max="9189" width="13.42578125" style="16" customWidth="1"/>
    <col min="9190" max="9190" width="7.28515625" style="16" customWidth="1"/>
    <col min="9191" max="9191" width="9.5703125" style="16" bestFit="1" customWidth="1"/>
    <col min="9192" max="9192" width="7.7109375" style="16" bestFit="1" customWidth="1"/>
    <col min="9193" max="9193" width="6.5703125" style="16" bestFit="1" customWidth="1"/>
    <col min="9194" max="9194" width="7.5703125" style="16" bestFit="1" customWidth="1"/>
    <col min="9195" max="9195" width="10" style="16" bestFit="1" customWidth="1"/>
    <col min="9196" max="9196" width="9.85546875" style="16" bestFit="1" customWidth="1"/>
    <col min="9197" max="9197" width="7.5703125" style="16" bestFit="1" customWidth="1"/>
    <col min="9198" max="9198" width="8.28515625" style="16" bestFit="1" customWidth="1"/>
    <col min="9199" max="9199" width="7.5703125" style="16" bestFit="1" customWidth="1"/>
    <col min="9200" max="9200" width="7" style="16" bestFit="1" customWidth="1"/>
    <col min="9201" max="9201" width="6.28515625" style="16" bestFit="1" customWidth="1"/>
    <col min="9202" max="9202" width="6.5703125" style="16" bestFit="1" customWidth="1"/>
    <col min="9203" max="9203" width="9.28515625" style="16" bestFit="1" customWidth="1"/>
    <col min="9204" max="9204" width="5.85546875" style="16" customWidth="1"/>
    <col min="9205" max="9205" width="9.42578125" style="16" bestFit="1" customWidth="1"/>
    <col min="9206" max="9206" width="4.42578125" style="16" bestFit="1" customWidth="1"/>
    <col min="9207" max="9207" width="4.7109375" style="16" bestFit="1" customWidth="1"/>
    <col min="9208" max="9208" width="6.28515625" style="16" customWidth="1"/>
    <col min="9209" max="9209" width="4.42578125" style="16" bestFit="1" customWidth="1"/>
    <col min="9210" max="9210" width="4.7109375" style="16" bestFit="1" customWidth="1"/>
    <col min="9211" max="9211" width="6.28515625" style="16" customWidth="1"/>
    <col min="9212" max="9212" width="4.42578125" style="16" bestFit="1" customWidth="1"/>
    <col min="9213" max="9213" width="4.7109375" style="16" bestFit="1" customWidth="1"/>
    <col min="9214" max="9443" width="9.140625" style="16"/>
    <col min="9444" max="9444" width="27.28515625" style="16" bestFit="1" customWidth="1"/>
    <col min="9445" max="9445" width="13.42578125" style="16" customWidth="1"/>
    <col min="9446" max="9446" width="7.28515625" style="16" customWidth="1"/>
    <col min="9447" max="9447" width="9.5703125" style="16" bestFit="1" customWidth="1"/>
    <col min="9448" max="9448" width="7.7109375" style="16" bestFit="1" customWidth="1"/>
    <col min="9449" max="9449" width="6.5703125" style="16" bestFit="1" customWidth="1"/>
    <col min="9450" max="9450" width="7.5703125" style="16" bestFit="1" customWidth="1"/>
    <col min="9451" max="9451" width="10" style="16" bestFit="1" customWidth="1"/>
    <col min="9452" max="9452" width="9.85546875" style="16" bestFit="1" customWidth="1"/>
    <col min="9453" max="9453" width="7.5703125" style="16" bestFit="1" customWidth="1"/>
    <col min="9454" max="9454" width="8.28515625" style="16" bestFit="1" customWidth="1"/>
    <col min="9455" max="9455" width="7.5703125" style="16" bestFit="1" customWidth="1"/>
    <col min="9456" max="9456" width="7" style="16" bestFit="1" customWidth="1"/>
    <col min="9457" max="9457" width="6.28515625" style="16" bestFit="1" customWidth="1"/>
    <col min="9458" max="9458" width="6.5703125" style="16" bestFit="1" customWidth="1"/>
    <col min="9459" max="9459" width="9.28515625" style="16" bestFit="1" customWidth="1"/>
    <col min="9460" max="9460" width="5.85546875" style="16" customWidth="1"/>
    <col min="9461" max="9461" width="9.42578125" style="16" bestFit="1" customWidth="1"/>
    <col min="9462" max="9462" width="4.42578125" style="16" bestFit="1" customWidth="1"/>
    <col min="9463" max="9463" width="4.7109375" style="16" bestFit="1" customWidth="1"/>
    <col min="9464" max="9464" width="6.28515625" style="16" customWidth="1"/>
    <col min="9465" max="9465" width="4.42578125" style="16" bestFit="1" customWidth="1"/>
    <col min="9466" max="9466" width="4.7109375" style="16" bestFit="1" customWidth="1"/>
    <col min="9467" max="9467" width="6.28515625" style="16" customWidth="1"/>
    <col min="9468" max="9468" width="4.42578125" style="16" bestFit="1" customWidth="1"/>
    <col min="9469" max="9469" width="4.7109375" style="16" bestFit="1" customWidth="1"/>
    <col min="9470" max="9699" width="9.140625" style="16"/>
    <col min="9700" max="9700" width="27.28515625" style="16" bestFit="1" customWidth="1"/>
    <col min="9701" max="9701" width="13.42578125" style="16" customWidth="1"/>
    <col min="9702" max="9702" width="7.28515625" style="16" customWidth="1"/>
    <col min="9703" max="9703" width="9.5703125" style="16" bestFit="1" customWidth="1"/>
    <col min="9704" max="9704" width="7.7109375" style="16" bestFit="1" customWidth="1"/>
    <col min="9705" max="9705" width="6.5703125" style="16" bestFit="1" customWidth="1"/>
    <col min="9706" max="9706" width="7.5703125" style="16" bestFit="1" customWidth="1"/>
    <col min="9707" max="9707" width="10" style="16" bestFit="1" customWidth="1"/>
    <col min="9708" max="9708" width="9.85546875" style="16" bestFit="1" customWidth="1"/>
    <col min="9709" max="9709" width="7.5703125" style="16" bestFit="1" customWidth="1"/>
    <col min="9710" max="9710" width="8.28515625" style="16" bestFit="1" customWidth="1"/>
    <col min="9711" max="9711" width="7.5703125" style="16" bestFit="1" customWidth="1"/>
    <col min="9712" max="9712" width="7" style="16" bestFit="1" customWidth="1"/>
    <col min="9713" max="9713" width="6.28515625" style="16" bestFit="1" customWidth="1"/>
    <col min="9714" max="9714" width="6.5703125" style="16" bestFit="1" customWidth="1"/>
    <col min="9715" max="9715" width="9.28515625" style="16" bestFit="1" customWidth="1"/>
    <col min="9716" max="9716" width="5.85546875" style="16" customWidth="1"/>
    <col min="9717" max="9717" width="9.42578125" style="16" bestFit="1" customWidth="1"/>
    <col min="9718" max="9718" width="4.42578125" style="16" bestFit="1" customWidth="1"/>
    <col min="9719" max="9719" width="4.7109375" style="16" bestFit="1" customWidth="1"/>
    <col min="9720" max="9720" width="6.28515625" style="16" customWidth="1"/>
    <col min="9721" max="9721" width="4.42578125" style="16" bestFit="1" customWidth="1"/>
    <col min="9722" max="9722" width="4.7109375" style="16" bestFit="1" customWidth="1"/>
    <col min="9723" max="9723" width="6.28515625" style="16" customWidth="1"/>
    <col min="9724" max="9724" width="4.42578125" style="16" bestFit="1" customWidth="1"/>
    <col min="9725" max="9725" width="4.7109375" style="16" bestFit="1" customWidth="1"/>
    <col min="9726" max="9955" width="9.140625" style="16"/>
    <col min="9956" max="9956" width="27.28515625" style="16" bestFit="1" customWidth="1"/>
    <col min="9957" max="9957" width="13.42578125" style="16" customWidth="1"/>
    <col min="9958" max="9958" width="7.28515625" style="16" customWidth="1"/>
    <col min="9959" max="9959" width="9.5703125" style="16" bestFit="1" customWidth="1"/>
    <col min="9960" max="9960" width="7.7109375" style="16" bestFit="1" customWidth="1"/>
    <col min="9961" max="9961" width="6.5703125" style="16" bestFit="1" customWidth="1"/>
    <col min="9962" max="9962" width="7.5703125" style="16" bestFit="1" customWidth="1"/>
    <col min="9963" max="9963" width="10" style="16" bestFit="1" customWidth="1"/>
    <col min="9964" max="9964" width="9.85546875" style="16" bestFit="1" customWidth="1"/>
    <col min="9965" max="9965" width="7.5703125" style="16" bestFit="1" customWidth="1"/>
    <col min="9966" max="9966" width="8.28515625" style="16" bestFit="1" customWidth="1"/>
    <col min="9967" max="9967" width="7.5703125" style="16" bestFit="1" customWidth="1"/>
    <col min="9968" max="9968" width="7" style="16" bestFit="1" customWidth="1"/>
    <col min="9969" max="9969" width="6.28515625" style="16" bestFit="1" customWidth="1"/>
    <col min="9970" max="9970" width="6.5703125" style="16" bestFit="1" customWidth="1"/>
    <col min="9971" max="9971" width="9.28515625" style="16" bestFit="1" customWidth="1"/>
    <col min="9972" max="9972" width="5.85546875" style="16" customWidth="1"/>
    <col min="9973" max="9973" width="9.42578125" style="16" bestFit="1" customWidth="1"/>
    <col min="9974" max="9974" width="4.42578125" style="16" bestFit="1" customWidth="1"/>
    <col min="9975" max="9975" width="4.7109375" style="16" bestFit="1" customWidth="1"/>
    <col min="9976" max="9976" width="6.28515625" style="16" customWidth="1"/>
    <col min="9977" max="9977" width="4.42578125" style="16" bestFit="1" customWidth="1"/>
    <col min="9978" max="9978" width="4.7109375" style="16" bestFit="1" customWidth="1"/>
    <col min="9979" max="9979" width="6.28515625" style="16" customWidth="1"/>
    <col min="9980" max="9980" width="4.42578125" style="16" bestFit="1" customWidth="1"/>
    <col min="9981" max="9981" width="4.7109375" style="16" bestFit="1" customWidth="1"/>
    <col min="9982" max="10211" width="9.140625" style="16"/>
    <col min="10212" max="10212" width="27.28515625" style="16" bestFit="1" customWidth="1"/>
    <col min="10213" max="10213" width="13.42578125" style="16" customWidth="1"/>
    <col min="10214" max="10214" width="7.28515625" style="16" customWidth="1"/>
    <col min="10215" max="10215" width="9.5703125" style="16" bestFit="1" customWidth="1"/>
    <col min="10216" max="10216" width="7.7109375" style="16" bestFit="1" customWidth="1"/>
    <col min="10217" max="10217" width="6.5703125" style="16" bestFit="1" customWidth="1"/>
    <col min="10218" max="10218" width="7.5703125" style="16" bestFit="1" customWidth="1"/>
    <col min="10219" max="10219" width="10" style="16" bestFit="1" customWidth="1"/>
    <col min="10220" max="10220" width="9.85546875" style="16" bestFit="1" customWidth="1"/>
    <col min="10221" max="10221" width="7.5703125" style="16" bestFit="1" customWidth="1"/>
    <col min="10222" max="10222" width="8.28515625" style="16" bestFit="1" customWidth="1"/>
    <col min="10223" max="10223" width="7.5703125" style="16" bestFit="1" customWidth="1"/>
    <col min="10224" max="10224" width="7" style="16" bestFit="1" customWidth="1"/>
    <col min="10225" max="10225" width="6.28515625" style="16" bestFit="1" customWidth="1"/>
    <col min="10226" max="10226" width="6.5703125" style="16" bestFit="1" customWidth="1"/>
    <col min="10227" max="10227" width="9.28515625" style="16" bestFit="1" customWidth="1"/>
    <col min="10228" max="10228" width="5.85546875" style="16" customWidth="1"/>
    <col min="10229" max="10229" width="9.42578125" style="16" bestFit="1" customWidth="1"/>
    <col min="10230" max="10230" width="4.42578125" style="16" bestFit="1" customWidth="1"/>
    <col min="10231" max="10231" width="4.7109375" style="16" bestFit="1" customWidth="1"/>
    <col min="10232" max="10232" width="6.28515625" style="16" customWidth="1"/>
    <col min="10233" max="10233" width="4.42578125" style="16" bestFit="1" customWidth="1"/>
    <col min="10234" max="10234" width="4.7109375" style="16" bestFit="1" customWidth="1"/>
    <col min="10235" max="10235" width="6.28515625" style="16" customWidth="1"/>
    <col min="10236" max="10236" width="4.42578125" style="16" bestFit="1" customWidth="1"/>
    <col min="10237" max="10237" width="4.7109375" style="16" bestFit="1" customWidth="1"/>
    <col min="10238" max="10467" width="9.140625" style="16"/>
    <col min="10468" max="10468" width="27.28515625" style="16" bestFit="1" customWidth="1"/>
    <col min="10469" max="10469" width="13.42578125" style="16" customWidth="1"/>
    <col min="10470" max="10470" width="7.28515625" style="16" customWidth="1"/>
    <col min="10471" max="10471" width="9.5703125" style="16" bestFit="1" customWidth="1"/>
    <col min="10472" max="10472" width="7.7109375" style="16" bestFit="1" customWidth="1"/>
    <col min="10473" max="10473" width="6.5703125" style="16" bestFit="1" customWidth="1"/>
    <col min="10474" max="10474" width="7.5703125" style="16" bestFit="1" customWidth="1"/>
    <col min="10475" max="10475" width="10" style="16" bestFit="1" customWidth="1"/>
    <col min="10476" max="10476" width="9.85546875" style="16" bestFit="1" customWidth="1"/>
    <col min="10477" max="10477" width="7.5703125" style="16" bestFit="1" customWidth="1"/>
    <col min="10478" max="10478" width="8.28515625" style="16" bestFit="1" customWidth="1"/>
    <col min="10479" max="10479" width="7.5703125" style="16" bestFit="1" customWidth="1"/>
    <col min="10480" max="10480" width="7" style="16" bestFit="1" customWidth="1"/>
    <col min="10481" max="10481" width="6.28515625" style="16" bestFit="1" customWidth="1"/>
    <col min="10482" max="10482" width="6.5703125" style="16" bestFit="1" customWidth="1"/>
    <col min="10483" max="10483" width="9.28515625" style="16" bestFit="1" customWidth="1"/>
    <col min="10484" max="10484" width="5.85546875" style="16" customWidth="1"/>
    <col min="10485" max="10485" width="9.42578125" style="16" bestFit="1" customWidth="1"/>
    <col min="10486" max="10486" width="4.42578125" style="16" bestFit="1" customWidth="1"/>
    <col min="10487" max="10487" width="4.7109375" style="16" bestFit="1" customWidth="1"/>
    <col min="10488" max="10488" width="6.28515625" style="16" customWidth="1"/>
    <col min="10489" max="10489" width="4.42578125" style="16" bestFit="1" customWidth="1"/>
    <col min="10490" max="10490" width="4.7109375" style="16" bestFit="1" customWidth="1"/>
    <col min="10491" max="10491" width="6.28515625" style="16" customWidth="1"/>
    <col min="10492" max="10492" width="4.42578125" style="16" bestFit="1" customWidth="1"/>
    <col min="10493" max="10493" width="4.7109375" style="16" bestFit="1" customWidth="1"/>
    <col min="10494" max="10723" width="9.140625" style="16"/>
    <col min="10724" max="10724" width="27.28515625" style="16" bestFit="1" customWidth="1"/>
    <col min="10725" max="10725" width="13.42578125" style="16" customWidth="1"/>
    <col min="10726" max="10726" width="7.28515625" style="16" customWidth="1"/>
    <col min="10727" max="10727" width="9.5703125" style="16" bestFit="1" customWidth="1"/>
    <col min="10728" max="10728" width="7.7109375" style="16" bestFit="1" customWidth="1"/>
    <col min="10729" max="10729" width="6.5703125" style="16" bestFit="1" customWidth="1"/>
    <col min="10730" max="10730" width="7.5703125" style="16" bestFit="1" customWidth="1"/>
    <col min="10731" max="10731" width="10" style="16" bestFit="1" customWidth="1"/>
    <col min="10732" max="10732" width="9.85546875" style="16" bestFit="1" customWidth="1"/>
    <col min="10733" max="10733" width="7.5703125" style="16" bestFit="1" customWidth="1"/>
    <col min="10734" max="10734" width="8.28515625" style="16" bestFit="1" customWidth="1"/>
    <col min="10735" max="10735" width="7.5703125" style="16" bestFit="1" customWidth="1"/>
    <col min="10736" max="10736" width="7" style="16" bestFit="1" customWidth="1"/>
    <col min="10737" max="10737" width="6.28515625" style="16" bestFit="1" customWidth="1"/>
    <col min="10738" max="10738" width="6.5703125" style="16" bestFit="1" customWidth="1"/>
    <col min="10739" max="10739" width="9.28515625" style="16" bestFit="1" customWidth="1"/>
    <col min="10740" max="10740" width="5.85546875" style="16" customWidth="1"/>
    <col min="10741" max="10741" width="9.42578125" style="16" bestFit="1" customWidth="1"/>
    <col min="10742" max="10742" width="4.42578125" style="16" bestFit="1" customWidth="1"/>
    <col min="10743" max="10743" width="4.7109375" style="16" bestFit="1" customWidth="1"/>
    <col min="10744" max="10744" width="6.28515625" style="16" customWidth="1"/>
    <col min="10745" max="10745" width="4.42578125" style="16" bestFit="1" customWidth="1"/>
    <col min="10746" max="10746" width="4.7109375" style="16" bestFit="1" customWidth="1"/>
    <col min="10747" max="10747" width="6.28515625" style="16" customWidth="1"/>
    <col min="10748" max="10748" width="4.42578125" style="16" bestFit="1" customWidth="1"/>
    <col min="10749" max="10749" width="4.7109375" style="16" bestFit="1" customWidth="1"/>
    <col min="10750" max="10979" width="9.140625" style="16"/>
    <col min="10980" max="10980" width="27.28515625" style="16" bestFit="1" customWidth="1"/>
    <col min="10981" max="10981" width="13.42578125" style="16" customWidth="1"/>
    <col min="10982" max="10982" width="7.28515625" style="16" customWidth="1"/>
    <col min="10983" max="10983" width="9.5703125" style="16" bestFit="1" customWidth="1"/>
    <col min="10984" max="10984" width="7.7109375" style="16" bestFit="1" customWidth="1"/>
    <col min="10985" max="10985" width="6.5703125" style="16" bestFit="1" customWidth="1"/>
    <col min="10986" max="10986" width="7.5703125" style="16" bestFit="1" customWidth="1"/>
    <col min="10987" max="10987" width="10" style="16" bestFit="1" customWidth="1"/>
    <col min="10988" max="10988" width="9.85546875" style="16" bestFit="1" customWidth="1"/>
    <col min="10989" max="10989" width="7.5703125" style="16" bestFit="1" customWidth="1"/>
    <col min="10990" max="10990" width="8.28515625" style="16" bestFit="1" customWidth="1"/>
    <col min="10991" max="10991" width="7.5703125" style="16" bestFit="1" customWidth="1"/>
    <col min="10992" max="10992" width="7" style="16" bestFit="1" customWidth="1"/>
    <col min="10993" max="10993" width="6.28515625" style="16" bestFit="1" customWidth="1"/>
    <col min="10994" max="10994" width="6.5703125" style="16" bestFit="1" customWidth="1"/>
    <col min="10995" max="10995" width="9.28515625" style="16" bestFit="1" customWidth="1"/>
    <col min="10996" max="10996" width="5.85546875" style="16" customWidth="1"/>
    <col min="10997" max="10997" width="9.42578125" style="16" bestFit="1" customWidth="1"/>
    <col min="10998" max="10998" width="4.42578125" style="16" bestFit="1" customWidth="1"/>
    <col min="10999" max="10999" width="4.7109375" style="16" bestFit="1" customWidth="1"/>
    <col min="11000" max="11000" width="6.28515625" style="16" customWidth="1"/>
    <col min="11001" max="11001" width="4.42578125" style="16" bestFit="1" customWidth="1"/>
    <col min="11002" max="11002" width="4.7109375" style="16" bestFit="1" customWidth="1"/>
    <col min="11003" max="11003" width="6.28515625" style="16" customWidth="1"/>
    <col min="11004" max="11004" width="4.42578125" style="16" bestFit="1" customWidth="1"/>
    <col min="11005" max="11005" width="4.7109375" style="16" bestFit="1" customWidth="1"/>
    <col min="11006" max="11235" width="9.140625" style="16"/>
    <col min="11236" max="11236" width="27.28515625" style="16" bestFit="1" customWidth="1"/>
    <col min="11237" max="11237" width="13.42578125" style="16" customWidth="1"/>
    <col min="11238" max="11238" width="7.28515625" style="16" customWidth="1"/>
    <col min="11239" max="11239" width="9.5703125" style="16" bestFit="1" customWidth="1"/>
    <col min="11240" max="11240" width="7.7109375" style="16" bestFit="1" customWidth="1"/>
    <col min="11241" max="11241" width="6.5703125" style="16" bestFit="1" customWidth="1"/>
    <col min="11242" max="11242" width="7.5703125" style="16" bestFit="1" customWidth="1"/>
    <col min="11243" max="11243" width="10" style="16" bestFit="1" customWidth="1"/>
    <col min="11244" max="11244" width="9.85546875" style="16" bestFit="1" customWidth="1"/>
    <col min="11245" max="11245" width="7.5703125" style="16" bestFit="1" customWidth="1"/>
    <col min="11246" max="11246" width="8.28515625" style="16" bestFit="1" customWidth="1"/>
    <col min="11247" max="11247" width="7.5703125" style="16" bestFit="1" customWidth="1"/>
    <col min="11248" max="11248" width="7" style="16" bestFit="1" customWidth="1"/>
    <col min="11249" max="11249" width="6.28515625" style="16" bestFit="1" customWidth="1"/>
    <col min="11250" max="11250" width="6.5703125" style="16" bestFit="1" customWidth="1"/>
    <col min="11251" max="11251" width="9.28515625" style="16" bestFit="1" customWidth="1"/>
    <col min="11252" max="11252" width="5.85546875" style="16" customWidth="1"/>
    <col min="11253" max="11253" width="9.42578125" style="16" bestFit="1" customWidth="1"/>
    <col min="11254" max="11254" width="4.42578125" style="16" bestFit="1" customWidth="1"/>
    <col min="11255" max="11255" width="4.7109375" style="16" bestFit="1" customWidth="1"/>
    <col min="11256" max="11256" width="6.28515625" style="16" customWidth="1"/>
    <col min="11257" max="11257" width="4.42578125" style="16" bestFit="1" customWidth="1"/>
    <col min="11258" max="11258" width="4.7109375" style="16" bestFit="1" customWidth="1"/>
    <col min="11259" max="11259" width="6.28515625" style="16" customWidth="1"/>
    <col min="11260" max="11260" width="4.42578125" style="16" bestFit="1" customWidth="1"/>
    <col min="11261" max="11261" width="4.7109375" style="16" bestFit="1" customWidth="1"/>
    <col min="11262" max="11491" width="9.140625" style="16"/>
    <col min="11492" max="11492" width="27.28515625" style="16" bestFit="1" customWidth="1"/>
    <col min="11493" max="11493" width="13.42578125" style="16" customWidth="1"/>
    <col min="11494" max="11494" width="7.28515625" style="16" customWidth="1"/>
    <col min="11495" max="11495" width="9.5703125" style="16" bestFit="1" customWidth="1"/>
    <col min="11496" max="11496" width="7.7109375" style="16" bestFit="1" customWidth="1"/>
    <col min="11497" max="11497" width="6.5703125" style="16" bestFit="1" customWidth="1"/>
    <col min="11498" max="11498" width="7.5703125" style="16" bestFit="1" customWidth="1"/>
    <col min="11499" max="11499" width="10" style="16" bestFit="1" customWidth="1"/>
    <col min="11500" max="11500" width="9.85546875" style="16" bestFit="1" customWidth="1"/>
    <col min="11501" max="11501" width="7.5703125" style="16" bestFit="1" customWidth="1"/>
    <col min="11502" max="11502" width="8.28515625" style="16" bestFit="1" customWidth="1"/>
    <col min="11503" max="11503" width="7.5703125" style="16" bestFit="1" customWidth="1"/>
    <col min="11504" max="11504" width="7" style="16" bestFit="1" customWidth="1"/>
    <col min="11505" max="11505" width="6.28515625" style="16" bestFit="1" customWidth="1"/>
    <col min="11506" max="11506" width="6.5703125" style="16" bestFit="1" customWidth="1"/>
    <col min="11507" max="11507" width="9.28515625" style="16" bestFit="1" customWidth="1"/>
    <col min="11508" max="11508" width="5.85546875" style="16" customWidth="1"/>
    <col min="11509" max="11509" width="9.42578125" style="16" bestFit="1" customWidth="1"/>
    <col min="11510" max="11510" width="4.42578125" style="16" bestFit="1" customWidth="1"/>
    <col min="11511" max="11511" width="4.7109375" style="16" bestFit="1" customWidth="1"/>
    <col min="11512" max="11512" width="6.28515625" style="16" customWidth="1"/>
    <col min="11513" max="11513" width="4.42578125" style="16" bestFit="1" customWidth="1"/>
    <col min="11514" max="11514" width="4.7109375" style="16" bestFit="1" customWidth="1"/>
    <col min="11515" max="11515" width="6.28515625" style="16" customWidth="1"/>
    <col min="11516" max="11516" width="4.42578125" style="16" bestFit="1" customWidth="1"/>
    <col min="11517" max="11517" width="4.7109375" style="16" bestFit="1" customWidth="1"/>
    <col min="11518" max="11747" width="9.140625" style="16"/>
    <col min="11748" max="11748" width="27.28515625" style="16" bestFit="1" customWidth="1"/>
    <col min="11749" max="11749" width="13.42578125" style="16" customWidth="1"/>
    <col min="11750" max="11750" width="7.28515625" style="16" customWidth="1"/>
    <col min="11751" max="11751" width="9.5703125" style="16" bestFit="1" customWidth="1"/>
    <col min="11752" max="11752" width="7.7109375" style="16" bestFit="1" customWidth="1"/>
    <col min="11753" max="11753" width="6.5703125" style="16" bestFit="1" customWidth="1"/>
    <col min="11754" max="11754" width="7.5703125" style="16" bestFit="1" customWidth="1"/>
    <col min="11755" max="11755" width="10" style="16" bestFit="1" customWidth="1"/>
    <col min="11756" max="11756" width="9.85546875" style="16" bestFit="1" customWidth="1"/>
    <col min="11757" max="11757" width="7.5703125" style="16" bestFit="1" customWidth="1"/>
    <col min="11758" max="11758" width="8.28515625" style="16" bestFit="1" customWidth="1"/>
    <col min="11759" max="11759" width="7.5703125" style="16" bestFit="1" customWidth="1"/>
    <col min="11760" max="11760" width="7" style="16" bestFit="1" customWidth="1"/>
    <col min="11761" max="11761" width="6.28515625" style="16" bestFit="1" customWidth="1"/>
    <col min="11762" max="11762" width="6.5703125" style="16" bestFit="1" customWidth="1"/>
    <col min="11763" max="11763" width="9.28515625" style="16" bestFit="1" customWidth="1"/>
    <col min="11764" max="11764" width="5.85546875" style="16" customWidth="1"/>
    <col min="11765" max="11765" width="9.42578125" style="16" bestFit="1" customWidth="1"/>
    <col min="11766" max="11766" width="4.42578125" style="16" bestFit="1" customWidth="1"/>
    <col min="11767" max="11767" width="4.7109375" style="16" bestFit="1" customWidth="1"/>
    <col min="11768" max="11768" width="6.28515625" style="16" customWidth="1"/>
    <col min="11769" max="11769" width="4.42578125" style="16" bestFit="1" customWidth="1"/>
    <col min="11770" max="11770" width="4.7109375" style="16" bestFit="1" customWidth="1"/>
    <col min="11771" max="11771" width="6.28515625" style="16" customWidth="1"/>
    <col min="11772" max="11772" width="4.42578125" style="16" bestFit="1" customWidth="1"/>
    <col min="11773" max="11773" width="4.7109375" style="16" bestFit="1" customWidth="1"/>
    <col min="11774" max="12003" width="9.140625" style="16"/>
    <col min="12004" max="12004" width="27.28515625" style="16" bestFit="1" customWidth="1"/>
    <col min="12005" max="12005" width="13.42578125" style="16" customWidth="1"/>
    <col min="12006" max="12006" width="7.28515625" style="16" customWidth="1"/>
    <col min="12007" max="12007" width="9.5703125" style="16" bestFit="1" customWidth="1"/>
    <col min="12008" max="12008" width="7.7109375" style="16" bestFit="1" customWidth="1"/>
    <col min="12009" max="12009" width="6.5703125" style="16" bestFit="1" customWidth="1"/>
    <col min="12010" max="12010" width="7.5703125" style="16" bestFit="1" customWidth="1"/>
    <col min="12011" max="12011" width="10" style="16" bestFit="1" customWidth="1"/>
    <col min="12012" max="12012" width="9.85546875" style="16" bestFit="1" customWidth="1"/>
    <col min="12013" max="12013" width="7.5703125" style="16" bestFit="1" customWidth="1"/>
    <col min="12014" max="12014" width="8.28515625" style="16" bestFit="1" customWidth="1"/>
    <col min="12015" max="12015" width="7.5703125" style="16" bestFit="1" customWidth="1"/>
    <col min="12016" max="12016" width="7" style="16" bestFit="1" customWidth="1"/>
    <col min="12017" max="12017" width="6.28515625" style="16" bestFit="1" customWidth="1"/>
    <col min="12018" max="12018" width="6.5703125" style="16" bestFit="1" customWidth="1"/>
    <col min="12019" max="12019" width="9.28515625" style="16" bestFit="1" customWidth="1"/>
    <col min="12020" max="12020" width="5.85546875" style="16" customWidth="1"/>
    <col min="12021" max="12021" width="9.42578125" style="16" bestFit="1" customWidth="1"/>
    <col min="12022" max="12022" width="4.42578125" style="16" bestFit="1" customWidth="1"/>
    <col min="12023" max="12023" width="4.7109375" style="16" bestFit="1" customWidth="1"/>
    <col min="12024" max="12024" width="6.28515625" style="16" customWidth="1"/>
    <col min="12025" max="12025" width="4.42578125" style="16" bestFit="1" customWidth="1"/>
    <col min="12026" max="12026" width="4.7109375" style="16" bestFit="1" customWidth="1"/>
    <col min="12027" max="12027" width="6.28515625" style="16" customWidth="1"/>
    <col min="12028" max="12028" width="4.42578125" style="16" bestFit="1" customWidth="1"/>
    <col min="12029" max="12029" width="4.7109375" style="16" bestFit="1" customWidth="1"/>
    <col min="12030" max="12259" width="9.140625" style="16"/>
    <col min="12260" max="12260" width="27.28515625" style="16" bestFit="1" customWidth="1"/>
    <col min="12261" max="12261" width="13.42578125" style="16" customWidth="1"/>
    <col min="12262" max="12262" width="7.28515625" style="16" customWidth="1"/>
    <col min="12263" max="12263" width="9.5703125" style="16" bestFit="1" customWidth="1"/>
    <col min="12264" max="12264" width="7.7109375" style="16" bestFit="1" customWidth="1"/>
    <col min="12265" max="12265" width="6.5703125" style="16" bestFit="1" customWidth="1"/>
    <col min="12266" max="12266" width="7.5703125" style="16" bestFit="1" customWidth="1"/>
    <col min="12267" max="12267" width="10" style="16" bestFit="1" customWidth="1"/>
    <col min="12268" max="12268" width="9.85546875" style="16" bestFit="1" customWidth="1"/>
    <col min="12269" max="12269" width="7.5703125" style="16" bestFit="1" customWidth="1"/>
    <col min="12270" max="12270" width="8.28515625" style="16" bestFit="1" customWidth="1"/>
    <col min="12271" max="12271" width="7.5703125" style="16" bestFit="1" customWidth="1"/>
    <col min="12272" max="12272" width="7" style="16" bestFit="1" customWidth="1"/>
    <col min="12273" max="12273" width="6.28515625" style="16" bestFit="1" customWidth="1"/>
    <col min="12274" max="12274" width="6.5703125" style="16" bestFit="1" customWidth="1"/>
    <col min="12275" max="12275" width="9.28515625" style="16" bestFit="1" customWidth="1"/>
    <col min="12276" max="12276" width="5.85546875" style="16" customWidth="1"/>
    <col min="12277" max="12277" width="9.42578125" style="16" bestFit="1" customWidth="1"/>
    <col min="12278" max="12278" width="4.42578125" style="16" bestFit="1" customWidth="1"/>
    <col min="12279" max="12279" width="4.7109375" style="16" bestFit="1" customWidth="1"/>
    <col min="12280" max="12280" width="6.28515625" style="16" customWidth="1"/>
    <col min="12281" max="12281" width="4.42578125" style="16" bestFit="1" customWidth="1"/>
    <col min="12282" max="12282" width="4.7109375" style="16" bestFit="1" customWidth="1"/>
    <col min="12283" max="12283" width="6.28515625" style="16" customWidth="1"/>
    <col min="12284" max="12284" width="4.42578125" style="16" bestFit="1" customWidth="1"/>
    <col min="12285" max="12285" width="4.7109375" style="16" bestFit="1" customWidth="1"/>
    <col min="12286" max="12515" width="9.140625" style="16"/>
    <col min="12516" max="12516" width="27.28515625" style="16" bestFit="1" customWidth="1"/>
    <col min="12517" max="12517" width="13.42578125" style="16" customWidth="1"/>
    <col min="12518" max="12518" width="7.28515625" style="16" customWidth="1"/>
    <col min="12519" max="12519" width="9.5703125" style="16" bestFit="1" customWidth="1"/>
    <col min="12520" max="12520" width="7.7109375" style="16" bestFit="1" customWidth="1"/>
    <col min="12521" max="12521" width="6.5703125" style="16" bestFit="1" customWidth="1"/>
    <col min="12522" max="12522" width="7.5703125" style="16" bestFit="1" customWidth="1"/>
    <col min="12523" max="12523" width="10" style="16" bestFit="1" customWidth="1"/>
    <col min="12524" max="12524" width="9.85546875" style="16" bestFit="1" customWidth="1"/>
    <col min="12525" max="12525" width="7.5703125" style="16" bestFit="1" customWidth="1"/>
    <col min="12526" max="12526" width="8.28515625" style="16" bestFit="1" customWidth="1"/>
    <col min="12527" max="12527" width="7.5703125" style="16" bestFit="1" customWidth="1"/>
    <col min="12528" max="12528" width="7" style="16" bestFit="1" customWidth="1"/>
    <col min="12529" max="12529" width="6.28515625" style="16" bestFit="1" customWidth="1"/>
    <col min="12530" max="12530" width="6.5703125" style="16" bestFit="1" customWidth="1"/>
    <col min="12531" max="12531" width="9.28515625" style="16" bestFit="1" customWidth="1"/>
    <col min="12532" max="12532" width="5.85546875" style="16" customWidth="1"/>
    <col min="12533" max="12533" width="9.42578125" style="16" bestFit="1" customWidth="1"/>
    <col min="12534" max="12534" width="4.42578125" style="16" bestFit="1" customWidth="1"/>
    <col min="12535" max="12535" width="4.7109375" style="16" bestFit="1" customWidth="1"/>
    <col min="12536" max="12536" width="6.28515625" style="16" customWidth="1"/>
    <col min="12537" max="12537" width="4.42578125" style="16" bestFit="1" customWidth="1"/>
    <col min="12538" max="12538" width="4.7109375" style="16" bestFit="1" customWidth="1"/>
    <col min="12539" max="12539" width="6.28515625" style="16" customWidth="1"/>
    <col min="12540" max="12540" width="4.42578125" style="16" bestFit="1" customWidth="1"/>
    <col min="12541" max="12541" width="4.7109375" style="16" bestFit="1" customWidth="1"/>
    <col min="12542" max="12771" width="9.140625" style="16"/>
    <col min="12772" max="12772" width="27.28515625" style="16" bestFit="1" customWidth="1"/>
    <col min="12773" max="12773" width="13.42578125" style="16" customWidth="1"/>
    <col min="12774" max="12774" width="7.28515625" style="16" customWidth="1"/>
    <col min="12775" max="12775" width="9.5703125" style="16" bestFit="1" customWidth="1"/>
    <col min="12776" max="12776" width="7.7109375" style="16" bestFit="1" customWidth="1"/>
    <col min="12777" max="12777" width="6.5703125" style="16" bestFit="1" customWidth="1"/>
    <col min="12778" max="12778" width="7.5703125" style="16" bestFit="1" customWidth="1"/>
    <col min="12779" max="12779" width="10" style="16" bestFit="1" customWidth="1"/>
    <col min="12780" max="12780" width="9.85546875" style="16" bestFit="1" customWidth="1"/>
    <col min="12781" max="12781" width="7.5703125" style="16" bestFit="1" customWidth="1"/>
    <col min="12782" max="12782" width="8.28515625" style="16" bestFit="1" customWidth="1"/>
    <col min="12783" max="12783" width="7.5703125" style="16" bestFit="1" customWidth="1"/>
    <col min="12784" max="12784" width="7" style="16" bestFit="1" customWidth="1"/>
    <col min="12785" max="12785" width="6.28515625" style="16" bestFit="1" customWidth="1"/>
    <col min="12786" max="12786" width="6.5703125" style="16" bestFit="1" customWidth="1"/>
    <col min="12787" max="12787" width="9.28515625" style="16" bestFit="1" customWidth="1"/>
    <col min="12788" max="12788" width="5.85546875" style="16" customWidth="1"/>
    <col min="12789" max="12789" width="9.42578125" style="16" bestFit="1" customWidth="1"/>
    <col min="12790" max="12790" width="4.42578125" style="16" bestFit="1" customWidth="1"/>
    <col min="12791" max="12791" width="4.7109375" style="16" bestFit="1" customWidth="1"/>
    <col min="12792" max="12792" width="6.28515625" style="16" customWidth="1"/>
    <col min="12793" max="12793" width="4.42578125" style="16" bestFit="1" customWidth="1"/>
    <col min="12794" max="12794" width="4.7109375" style="16" bestFit="1" customWidth="1"/>
    <col min="12795" max="12795" width="6.28515625" style="16" customWidth="1"/>
    <col min="12796" max="12796" width="4.42578125" style="16" bestFit="1" customWidth="1"/>
    <col min="12797" max="12797" width="4.7109375" style="16" bestFit="1" customWidth="1"/>
    <col min="12798" max="13027" width="9.140625" style="16"/>
    <col min="13028" max="13028" width="27.28515625" style="16" bestFit="1" customWidth="1"/>
    <col min="13029" max="13029" width="13.42578125" style="16" customWidth="1"/>
    <col min="13030" max="13030" width="7.28515625" style="16" customWidth="1"/>
    <col min="13031" max="13031" width="9.5703125" style="16" bestFit="1" customWidth="1"/>
    <col min="13032" max="13032" width="7.7109375" style="16" bestFit="1" customWidth="1"/>
    <col min="13033" max="13033" width="6.5703125" style="16" bestFit="1" customWidth="1"/>
    <col min="13034" max="13034" width="7.5703125" style="16" bestFit="1" customWidth="1"/>
    <col min="13035" max="13035" width="10" style="16" bestFit="1" customWidth="1"/>
    <col min="13036" max="13036" width="9.85546875" style="16" bestFit="1" customWidth="1"/>
    <col min="13037" max="13037" width="7.5703125" style="16" bestFit="1" customWidth="1"/>
    <col min="13038" max="13038" width="8.28515625" style="16" bestFit="1" customWidth="1"/>
    <col min="13039" max="13039" width="7.5703125" style="16" bestFit="1" customWidth="1"/>
    <col min="13040" max="13040" width="7" style="16" bestFit="1" customWidth="1"/>
    <col min="13041" max="13041" width="6.28515625" style="16" bestFit="1" customWidth="1"/>
    <col min="13042" max="13042" width="6.5703125" style="16" bestFit="1" customWidth="1"/>
    <col min="13043" max="13043" width="9.28515625" style="16" bestFit="1" customWidth="1"/>
    <col min="13044" max="13044" width="5.85546875" style="16" customWidth="1"/>
    <col min="13045" max="13045" width="9.42578125" style="16" bestFit="1" customWidth="1"/>
    <col min="13046" max="13046" width="4.42578125" style="16" bestFit="1" customWidth="1"/>
    <col min="13047" max="13047" width="4.7109375" style="16" bestFit="1" customWidth="1"/>
    <col min="13048" max="13048" width="6.28515625" style="16" customWidth="1"/>
    <col min="13049" max="13049" width="4.42578125" style="16" bestFit="1" customWidth="1"/>
    <col min="13050" max="13050" width="4.7109375" style="16" bestFit="1" customWidth="1"/>
    <col min="13051" max="13051" width="6.28515625" style="16" customWidth="1"/>
    <col min="13052" max="13052" width="4.42578125" style="16" bestFit="1" customWidth="1"/>
    <col min="13053" max="13053" width="4.7109375" style="16" bestFit="1" customWidth="1"/>
    <col min="13054" max="13283" width="9.140625" style="16"/>
    <col min="13284" max="13284" width="27.28515625" style="16" bestFit="1" customWidth="1"/>
    <col min="13285" max="13285" width="13.42578125" style="16" customWidth="1"/>
    <col min="13286" max="13286" width="7.28515625" style="16" customWidth="1"/>
    <col min="13287" max="13287" width="9.5703125" style="16" bestFit="1" customWidth="1"/>
    <col min="13288" max="13288" width="7.7109375" style="16" bestFit="1" customWidth="1"/>
    <col min="13289" max="13289" width="6.5703125" style="16" bestFit="1" customWidth="1"/>
    <col min="13290" max="13290" width="7.5703125" style="16" bestFit="1" customWidth="1"/>
    <col min="13291" max="13291" width="10" style="16" bestFit="1" customWidth="1"/>
    <col min="13292" max="13292" width="9.85546875" style="16" bestFit="1" customWidth="1"/>
    <col min="13293" max="13293" width="7.5703125" style="16" bestFit="1" customWidth="1"/>
    <col min="13294" max="13294" width="8.28515625" style="16" bestFit="1" customWidth="1"/>
    <col min="13295" max="13295" width="7.5703125" style="16" bestFit="1" customWidth="1"/>
    <col min="13296" max="13296" width="7" style="16" bestFit="1" customWidth="1"/>
    <col min="13297" max="13297" width="6.28515625" style="16" bestFit="1" customWidth="1"/>
    <col min="13298" max="13298" width="6.5703125" style="16" bestFit="1" customWidth="1"/>
    <col min="13299" max="13299" width="9.28515625" style="16" bestFit="1" customWidth="1"/>
    <col min="13300" max="13300" width="5.85546875" style="16" customWidth="1"/>
    <col min="13301" max="13301" width="9.42578125" style="16" bestFit="1" customWidth="1"/>
    <col min="13302" max="13302" width="4.42578125" style="16" bestFit="1" customWidth="1"/>
    <col min="13303" max="13303" width="4.7109375" style="16" bestFit="1" customWidth="1"/>
    <col min="13304" max="13304" width="6.28515625" style="16" customWidth="1"/>
    <col min="13305" max="13305" width="4.42578125" style="16" bestFit="1" customWidth="1"/>
    <col min="13306" max="13306" width="4.7109375" style="16" bestFit="1" customWidth="1"/>
    <col min="13307" max="13307" width="6.28515625" style="16" customWidth="1"/>
    <col min="13308" max="13308" width="4.42578125" style="16" bestFit="1" customWidth="1"/>
    <col min="13309" max="13309" width="4.7109375" style="16" bestFit="1" customWidth="1"/>
    <col min="13310" max="13539" width="9.140625" style="16"/>
    <col min="13540" max="13540" width="27.28515625" style="16" bestFit="1" customWidth="1"/>
    <col min="13541" max="13541" width="13.42578125" style="16" customWidth="1"/>
    <col min="13542" max="13542" width="7.28515625" style="16" customWidth="1"/>
    <col min="13543" max="13543" width="9.5703125" style="16" bestFit="1" customWidth="1"/>
    <col min="13544" max="13544" width="7.7109375" style="16" bestFit="1" customWidth="1"/>
    <col min="13545" max="13545" width="6.5703125" style="16" bestFit="1" customWidth="1"/>
    <col min="13546" max="13546" width="7.5703125" style="16" bestFit="1" customWidth="1"/>
    <col min="13547" max="13547" width="10" style="16" bestFit="1" customWidth="1"/>
    <col min="13548" max="13548" width="9.85546875" style="16" bestFit="1" customWidth="1"/>
    <col min="13549" max="13549" width="7.5703125" style="16" bestFit="1" customWidth="1"/>
    <col min="13550" max="13550" width="8.28515625" style="16" bestFit="1" customWidth="1"/>
    <col min="13551" max="13551" width="7.5703125" style="16" bestFit="1" customWidth="1"/>
    <col min="13552" max="13552" width="7" style="16" bestFit="1" customWidth="1"/>
    <col min="13553" max="13553" width="6.28515625" style="16" bestFit="1" customWidth="1"/>
    <col min="13554" max="13554" width="6.5703125" style="16" bestFit="1" customWidth="1"/>
    <col min="13555" max="13555" width="9.28515625" style="16" bestFit="1" customWidth="1"/>
    <col min="13556" max="13556" width="5.85546875" style="16" customWidth="1"/>
    <col min="13557" max="13557" width="9.42578125" style="16" bestFit="1" customWidth="1"/>
    <col min="13558" max="13558" width="4.42578125" style="16" bestFit="1" customWidth="1"/>
    <col min="13559" max="13559" width="4.7109375" style="16" bestFit="1" customWidth="1"/>
    <col min="13560" max="13560" width="6.28515625" style="16" customWidth="1"/>
    <col min="13561" max="13561" width="4.42578125" style="16" bestFit="1" customWidth="1"/>
    <col min="13562" max="13562" width="4.7109375" style="16" bestFit="1" customWidth="1"/>
    <col min="13563" max="13563" width="6.28515625" style="16" customWidth="1"/>
    <col min="13564" max="13564" width="4.42578125" style="16" bestFit="1" customWidth="1"/>
    <col min="13565" max="13565" width="4.7109375" style="16" bestFit="1" customWidth="1"/>
    <col min="13566" max="13795" width="9.140625" style="16"/>
    <col min="13796" max="13796" width="27.28515625" style="16" bestFit="1" customWidth="1"/>
    <col min="13797" max="13797" width="13.42578125" style="16" customWidth="1"/>
    <col min="13798" max="13798" width="7.28515625" style="16" customWidth="1"/>
    <col min="13799" max="13799" width="9.5703125" style="16" bestFit="1" customWidth="1"/>
    <col min="13800" max="13800" width="7.7109375" style="16" bestFit="1" customWidth="1"/>
    <col min="13801" max="13801" width="6.5703125" style="16" bestFit="1" customWidth="1"/>
    <col min="13802" max="13802" width="7.5703125" style="16" bestFit="1" customWidth="1"/>
    <col min="13803" max="13803" width="10" style="16" bestFit="1" customWidth="1"/>
    <col min="13804" max="13804" width="9.85546875" style="16" bestFit="1" customWidth="1"/>
    <col min="13805" max="13805" width="7.5703125" style="16" bestFit="1" customWidth="1"/>
    <col min="13806" max="13806" width="8.28515625" style="16" bestFit="1" customWidth="1"/>
    <col min="13807" max="13807" width="7.5703125" style="16" bestFit="1" customWidth="1"/>
    <col min="13808" max="13808" width="7" style="16" bestFit="1" customWidth="1"/>
    <col min="13809" max="13809" width="6.28515625" style="16" bestFit="1" customWidth="1"/>
    <col min="13810" max="13810" width="6.5703125" style="16" bestFit="1" customWidth="1"/>
    <col min="13811" max="13811" width="9.28515625" style="16" bestFit="1" customWidth="1"/>
    <col min="13812" max="13812" width="5.85546875" style="16" customWidth="1"/>
    <col min="13813" max="13813" width="9.42578125" style="16" bestFit="1" customWidth="1"/>
    <col min="13814" max="13814" width="4.42578125" style="16" bestFit="1" customWidth="1"/>
    <col min="13815" max="13815" width="4.7109375" style="16" bestFit="1" customWidth="1"/>
    <col min="13816" max="13816" width="6.28515625" style="16" customWidth="1"/>
    <col min="13817" max="13817" width="4.42578125" style="16" bestFit="1" customWidth="1"/>
    <col min="13818" max="13818" width="4.7109375" style="16" bestFit="1" customWidth="1"/>
    <col min="13819" max="13819" width="6.28515625" style="16" customWidth="1"/>
    <col min="13820" max="13820" width="4.42578125" style="16" bestFit="1" customWidth="1"/>
    <col min="13821" max="13821" width="4.7109375" style="16" bestFit="1" customWidth="1"/>
    <col min="13822" max="14051" width="9.140625" style="16"/>
    <col min="14052" max="14052" width="27.28515625" style="16" bestFit="1" customWidth="1"/>
    <col min="14053" max="14053" width="13.42578125" style="16" customWidth="1"/>
    <col min="14054" max="14054" width="7.28515625" style="16" customWidth="1"/>
    <col min="14055" max="14055" width="9.5703125" style="16" bestFit="1" customWidth="1"/>
    <col min="14056" max="14056" width="7.7109375" style="16" bestFit="1" customWidth="1"/>
    <col min="14057" max="14057" width="6.5703125" style="16" bestFit="1" customWidth="1"/>
    <col min="14058" max="14058" width="7.5703125" style="16" bestFit="1" customWidth="1"/>
    <col min="14059" max="14059" width="10" style="16" bestFit="1" customWidth="1"/>
    <col min="14060" max="14060" width="9.85546875" style="16" bestFit="1" customWidth="1"/>
    <col min="14061" max="14061" width="7.5703125" style="16" bestFit="1" customWidth="1"/>
    <col min="14062" max="14062" width="8.28515625" style="16" bestFit="1" customWidth="1"/>
    <col min="14063" max="14063" width="7.5703125" style="16" bestFit="1" customWidth="1"/>
    <col min="14064" max="14064" width="7" style="16" bestFit="1" customWidth="1"/>
    <col min="14065" max="14065" width="6.28515625" style="16" bestFit="1" customWidth="1"/>
    <col min="14066" max="14066" width="6.5703125" style="16" bestFit="1" customWidth="1"/>
    <col min="14067" max="14067" width="9.28515625" style="16" bestFit="1" customWidth="1"/>
    <col min="14068" max="14068" width="5.85546875" style="16" customWidth="1"/>
    <col min="14069" max="14069" width="9.42578125" style="16" bestFit="1" customWidth="1"/>
    <col min="14070" max="14070" width="4.42578125" style="16" bestFit="1" customWidth="1"/>
    <col min="14071" max="14071" width="4.7109375" style="16" bestFit="1" customWidth="1"/>
    <col min="14072" max="14072" width="6.28515625" style="16" customWidth="1"/>
    <col min="14073" max="14073" width="4.42578125" style="16" bestFit="1" customWidth="1"/>
    <col min="14074" max="14074" width="4.7109375" style="16" bestFit="1" customWidth="1"/>
    <col min="14075" max="14075" width="6.28515625" style="16" customWidth="1"/>
    <col min="14076" max="14076" width="4.42578125" style="16" bestFit="1" customWidth="1"/>
    <col min="14077" max="14077" width="4.7109375" style="16" bestFit="1" customWidth="1"/>
    <col min="14078" max="14307" width="9.140625" style="16"/>
    <col min="14308" max="14308" width="27.28515625" style="16" bestFit="1" customWidth="1"/>
    <col min="14309" max="14309" width="13.42578125" style="16" customWidth="1"/>
    <col min="14310" max="14310" width="7.28515625" style="16" customWidth="1"/>
    <col min="14311" max="14311" width="9.5703125" style="16" bestFit="1" customWidth="1"/>
    <col min="14312" max="14312" width="7.7109375" style="16" bestFit="1" customWidth="1"/>
    <col min="14313" max="14313" width="6.5703125" style="16" bestFit="1" customWidth="1"/>
    <col min="14314" max="14314" width="7.5703125" style="16" bestFit="1" customWidth="1"/>
    <col min="14315" max="14315" width="10" style="16" bestFit="1" customWidth="1"/>
    <col min="14316" max="14316" width="9.85546875" style="16" bestFit="1" customWidth="1"/>
    <col min="14317" max="14317" width="7.5703125" style="16" bestFit="1" customWidth="1"/>
    <col min="14318" max="14318" width="8.28515625" style="16" bestFit="1" customWidth="1"/>
    <col min="14319" max="14319" width="7.5703125" style="16" bestFit="1" customWidth="1"/>
    <col min="14320" max="14320" width="7" style="16" bestFit="1" customWidth="1"/>
    <col min="14321" max="14321" width="6.28515625" style="16" bestFit="1" customWidth="1"/>
    <col min="14322" max="14322" width="6.5703125" style="16" bestFit="1" customWidth="1"/>
    <col min="14323" max="14323" width="9.28515625" style="16" bestFit="1" customWidth="1"/>
    <col min="14324" max="14324" width="5.85546875" style="16" customWidth="1"/>
    <col min="14325" max="14325" width="9.42578125" style="16" bestFit="1" customWidth="1"/>
    <col min="14326" max="14326" width="4.42578125" style="16" bestFit="1" customWidth="1"/>
    <col min="14327" max="14327" width="4.7109375" style="16" bestFit="1" customWidth="1"/>
    <col min="14328" max="14328" width="6.28515625" style="16" customWidth="1"/>
    <col min="14329" max="14329" width="4.42578125" style="16" bestFit="1" customWidth="1"/>
    <col min="14330" max="14330" width="4.7109375" style="16" bestFit="1" customWidth="1"/>
    <col min="14331" max="14331" width="6.28515625" style="16" customWidth="1"/>
    <col min="14332" max="14332" width="4.42578125" style="16" bestFit="1" customWidth="1"/>
    <col min="14333" max="14333" width="4.7109375" style="16" bestFit="1" customWidth="1"/>
    <col min="14334" max="14563" width="9.140625" style="16"/>
    <col min="14564" max="14564" width="27.28515625" style="16" bestFit="1" customWidth="1"/>
    <col min="14565" max="14565" width="13.42578125" style="16" customWidth="1"/>
    <col min="14566" max="14566" width="7.28515625" style="16" customWidth="1"/>
    <col min="14567" max="14567" width="9.5703125" style="16" bestFit="1" customWidth="1"/>
    <col min="14568" max="14568" width="7.7109375" style="16" bestFit="1" customWidth="1"/>
    <col min="14569" max="14569" width="6.5703125" style="16" bestFit="1" customWidth="1"/>
    <col min="14570" max="14570" width="7.5703125" style="16" bestFit="1" customWidth="1"/>
    <col min="14571" max="14571" width="10" style="16" bestFit="1" customWidth="1"/>
    <col min="14572" max="14572" width="9.85546875" style="16" bestFit="1" customWidth="1"/>
    <col min="14573" max="14573" width="7.5703125" style="16" bestFit="1" customWidth="1"/>
    <col min="14574" max="14574" width="8.28515625" style="16" bestFit="1" customWidth="1"/>
    <col min="14575" max="14575" width="7.5703125" style="16" bestFit="1" customWidth="1"/>
    <col min="14576" max="14576" width="7" style="16" bestFit="1" customWidth="1"/>
    <col min="14577" max="14577" width="6.28515625" style="16" bestFit="1" customWidth="1"/>
    <col min="14578" max="14578" width="6.5703125" style="16" bestFit="1" customWidth="1"/>
    <col min="14579" max="14579" width="9.28515625" style="16" bestFit="1" customWidth="1"/>
    <col min="14580" max="14580" width="5.85546875" style="16" customWidth="1"/>
    <col min="14581" max="14581" width="9.42578125" style="16" bestFit="1" customWidth="1"/>
    <col min="14582" max="14582" width="4.42578125" style="16" bestFit="1" customWidth="1"/>
    <col min="14583" max="14583" width="4.7109375" style="16" bestFit="1" customWidth="1"/>
    <col min="14584" max="14584" width="6.28515625" style="16" customWidth="1"/>
    <col min="14585" max="14585" width="4.42578125" style="16" bestFit="1" customWidth="1"/>
    <col min="14586" max="14586" width="4.7109375" style="16" bestFit="1" customWidth="1"/>
    <col min="14587" max="14587" width="6.28515625" style="16" customWidth="1"/>
    <col min="14588" max="14588" width="4.42578125" style="16" bestFit="1" customWidth="1"/>
    <col min="14589" max="14589" width="4.7109375" style="16" bestFit="1" customWidth="1"/>
    <col min="14590" max="14819" width="9.140625" style="16"/>
    <col min="14820" max="14820" width="27.28515625" style="16" bestFit="1" customWidth="1"/>
    <col min="14821" max="14821" width="13.42578125" style="16" customWidth="1"/>
    <col min="14822" max="14822" width="7.28515625" style="16" customWidth="1"/>
    <col min="14823" max="14823" width="9.5703125" style="16" bestFit="1" customWidth="1"/>
    <col min="14824" max="14824" width="7.7109375" style="16" bestFit="1" customWidth="1"/>
    <col min="14825" max="14825" width="6.5703125" style="16" bestFit="1" customWidth="1"/>
    <col min="14826" max="14826" width="7.5703125" style="16" bestFit="1" customWidth="1"/>
    <col min="14827" max="14827" width="10" style="16" bestFit="1" customWidth="1"/>
    <col min="14828" max="14828" width="9.85546875" style="16" bestFit="1" customWidth="1"/>
    <col min="14829" max="14829" width="7.5703125" style="16" bestFit="1" customWidth="1"/>
    <col min="14830" max="14830" width="8.28515625" style="16" bestFit="1" customWidth="1"/>
    <col min="14831" max="14831" width="7.5703125" style="16" bestFit="1" customWidth="1"/>
    <col min="14832" max="14832" width="7" style="16" bestFit="1" customWidth="1"/>
    <col min="14833" max="14833" width="6.28515625" style="16" bestFit="1" customWidth="1"/>
    <col min="14834" max="14834" width="6.5703125" style="16" bestFit="1" customWidth="1"/>
    <col min="14835" max="14835" width="9.28515625" style="16" bestFit="1" customWidth="1"/>
    <col min="14836" max="14836" width="5.85546875" style="16" customWidth="1"/>
    <col min="14837" max="14837" width="9.42578125" style="16" bestFit="1" customWidth="1"/>
    <col min="14838" max="14838" width="4.42578125" style="16" bestFit="1" customWidth="1"/>
    <col min="14839" max="14839" width="4.7109375" style="16" bestFit="1" customWidth="1"/>
    <col min="14840" max="14840" width="6.28515625" style="16" customWidth="1"/>
    <col min="14841" max="14841" width="4.42578125" style="16" bestFit="1" customWidth="1"/>
    <col min="14842" max="14842" width="4.7109375" style="16" bestFit="1" customWidth="1"/>
    <col min="14843" max="14843" width="6.28515625" style="16" customWidth="1"/>
    <col min="14844" max="14844" width="4.42578125" style="16" bestFit="1" customWidth="1"/>
    <col min="14845" max="14845" width="4.7109375" style="16" bestFit="1" customWidth="1"/>
    <col min="14846" max="15075" width="9.140625" style="16"/>
    <col min="15076" max="15076" width="27.28515625" style="16" bestFit="1" customWidth="1"/>
    <col min="15077" max="15077" width="13.42578125" style="16" customWidth="1"/>
    <col min="15078" max="15078" width="7.28515625" style="16" customWidth="1"/>
    <col min="15079" max="15079" width="9.5703125" style="16" bestFit="1" customWidth="1"/>
    <col min="15080" max="15080" width="7.7109375" style="16" bestFit="1" customWidth="1"/>
    <col min="15081" max="15081" width="6.5703125" style="16" bestFit="1" customWidth="1"/>
    <col min="15082" max="15082" width="7.5703125" style="16" bestFit="1" customWidth="1"/>
    <col min="15083" max="15083" width="10" style="16" bestFit="1" customWidth="1"/>
    <col min="15084" max="15084" width="9.85546875" style="16" bestFit="1" customWidth="1"/>
    <col min="15085" max="15085" width="7.5703125" style="16" bestFit="1" customWidth="1"/>
    <col min="15086" max="15086" width="8.28515625" style="16" bestFit="1" customWidth="1"/>
    <col min="15087" max="15087" width="7.5703125" style="16" bestFit="1" customWidth="1"/>
    <col min="15088" max="15088" width="7" style="16" bestFit="1" customWidth="1"/>
    <col min="15089" max="15089" width="6.28515625" style="16" bestFit="1" customWidth="1"/>
    <col min="15090" max="15090" width="6.5703125" style="16" bestFit="1" customWidth="1"/>
    <col min="15091" max="15091" width="9.28515625" style="16" bestFit="1" customWidth="1"/>
    <col min="15092" max="15092" width="5.85546875" style="16" customWidth="1"/>
    <col min="15093" max="15093" width="9.42578125" style="16" bestFit="1" customWidth="1"/>
    <col min="15094" max="15094" width="4.42578125" style="16" bestFit="1" customWidth="1"/>
    <col min="15095" max="15095" width="4.7109375" style="16" bestFit="1" customWidth="1"/>
    <col min="15096" max="15096" width="6.28515625" style="16" customWidth="1"/>
    <col min="15097" max="15097" width="4.42578125" style="16" bestFit="1" customWidth="1"/>
    <col min="15098" max="15098" width="4.7109375" style="16" bestFit="1" customWidth="1"/>
    <col min="15099" max="15099" width="6.28515625" style="16" customWidth="1"/>
    <col min="15100" max="15100" width="4.42578125" style="16" bestFit="1" customWidth="1"/>
    <col min="15101" max="15101" width="4.7109375" style="16" bestFit="1" customWidth="1"/>
    <col min="15102" max="15331" width="9.140625" style="16"/>
    <col min="15332" max="15332" width="27.28515625" style="16" bestFit="1" customWidth="1"/>
    <col min="15333" max="15333" width="13.42578125" style="16" customWidth="1"/>
    <col min="15334" max="15334" width="7.28515625" style="16" customWidth="1"/>
    <col min="15335" max="15335" width="9.5703125" style="16" bestFit="1" customWidth="1"/>
    <col min="15336" max="15336" width="7.7109375" style="16" bestFit="1" customWidth="1"/>
    <col min="15337" max="15337" width="6.5703125" style="16" bestFit="1" customWidth="1"/>
    <col min="15338" max="15338" width="7.5703125" style="16" bestFit="1" customWidth="1"/>
    <col min="15339" max="15339" width="10" style="16" bestFit="1" customWidth="1"/>
    <col min="15340" max="15340" width="9.85546875" style="16" bestFit="1" customWidth="1"/>
    <col min="15341" max="15341" width="7.5703125" style="16" bestFit="1" customWidth="1"/>
    <col min="15342" max="15342" width="8.28515625" style="16" bestFit="1" customWidth="1"/>
    <col min="15343" max="15343" width="7.5703125" style="16" bestFit="1" customWidth="1"/>
    <col min="15344" max="15344" width="7" style="16" bestFit="1" customWidth="1"/>
    <col min="15345" max="15345" width="6.28515625" style="16" bestFit="1" customWidth="1"/>
    <col min="15346" max="15346" width="6.5703125" style="16" bestFit="1" customWidth="1"/>
    <col min="15347" max="15347" width="9.28515625" style="16" bestFit="1" customWidth="1"/>
    <col min="15348" max="15348" width="5.85546875" style="16" customWidth="1"/>
    <col min="15349" max="15349" width="9.42578125" style="16" bestFit="1" customWidth="1"/>
    <col min="15350" max="15350" width="4.42578125" style="16" bestFit="1" customWidth="1"/>
    <col min="15351" max="15351" width="4.7109375" style="16" bestFit="1" customWidth="1"/>
    <col min="15352" max="15352" width="6.28515625" style="16" customWidth="1"/>
    <col min="15353" max="15353" width="4.42578125" style="16" bestFit="1" customWidth="1"/>
    <col min="15354" max="15354" width="4.7109375" style="16" bestFit="1" customWidth="1"/>
    <col min="15355" max="15355" width="6.28515625" style="16" customWidth="1"/>
    <col min="15356" max="15356" width="4.42578125" style="16" bestFit="1" customWidth="1"/>
    <col min="15357" max="15357" width="4.7109375" style="16" bestFit="1" customWidth="1"/>
    <col min="15358" max="15587" width="9.140625" style="16"/>
    <col min="15588" max="15588" width="27.28515625" style="16" bestFit="1" customWidth="1"/>
    <col min="15589" max="15589" width="13.42578125" style="16" customWidth="1"/>
    <col min="15590" max="15590" width="7.28515625" style="16" customWidth="1"/>
    <col min="15591" max="15591" width="9.5703125" style="16" bestFit="1" customWidth="1"/>
    <col min="15592" max="15592" width="7.7109375" style="16" bestFit="1" customWidth="1"/>
    <col min="15593" max="15593" width="6.5703125" style="16" bestFit="1" customWidth="1"/>
    <col min="15594" max="15594" width="7.5703125" style="16" bestFit="1" customWidth="1"/>
    <col min="15595" max="15595" width="10" style="16" bestFit="1" customWidth="1"/>
    <col min="15596" max="15596" width="9.85546875" style="16" bestFit="1" customWidth="1"/>
    <col min="15597" max="15597" width="7.5703125" style="16" bestFit="1" customWidth="1"/>
    <col min="15598" max="15598" width="8.28515625" style="16" bestFit="1" customWidth="1"/>
    <col min="15599" max="15599" width="7.5703125" style="16" bestFit="1" customWidth="1"/>
    <col min="15600" max="15600" width="7" style="16" bestFit="1" customWidth="1"/>
    <col min="15601" max="15601" width="6.28515625" style="16" bestFit="1" customWidth="1"/>
    <col min="15602" max="15602" width="6.5703125" style="16" bestFit="1" customWidth="1"/>
    <col min="15603" max="15603" width="9.28515625" style="16" bestFit="1" customWidth="1"/>
    <col min="15604" max="15604" width="5.85546875" style="16" customWidth="1"/>
    <col min="15605" max="15605" width="9.42578125" style="16" bestFit="1" customWidth="1"/>
    <col min="15606" max="15606" width="4.42578125" style="16" bestFit="1" customWidth="1"/>
    <col min="15607" max="15607" width="4.7109375" style="16" bestFit="1" customWidth="1"/>
    <col min="15608" max="15608" width="6.28515625" style="16" customWidth="1"/>
    <col min="15609" max="15609" width="4.42578125" style="16" bestFit="1" customWidth="1"/>
    <col min="15610" max="15610" width="4.7109375" style="16" bestFit="1" customWidth="1"/>
    <col min="15611" max="15611" width="6.28515625" style="16" customWidth="1"/>
    <col min="15612" max="15612" width="4.42578125" style="16" bestFit="1" customWidth="1"/>
    <col min="15613" max="15613" width="4.7109375" style="16" bestFit="1" customWidth="1"/>
    <col min="15614" max="15843" width="9.140625" style="16"/>
    <col min="15844" max="15844" width="27.28515625" style="16" bestFit="1" customWidth="1"/>
    <col min="15845" max="15845" width="13.42578125" style="16" customWidth="1"/>
    <col min="15846" max="15846" width="7.28515625" style="16" customWidth="1"/>
    <col min="15847" max="15847" width="9.5703125" style="16" bestFit="1" customWidth="1"/>
    <col min="15848" max="15848" width="7.7109375" style="16" bestFit="1" customWidth="1"/>
    <col min="15849" max="15849" width="6.5703125" style="16" bestFit="1" customWidth="1"/>
    <col min="15850" max="15850" width="7.5703125" style="16" bestFit="1" customWidth="1"/>
    <col min="15851" max="15851" width="10" style="16" bestFit="1" customWidth="1"/>
    <col min="15852" max="15852" width="9.85546875" style="16" bestFit="1" customWidth="1"/>
    <col min="15853" max="15853" width="7.5703125" style="16" bestFit="1" customWidth="1"/>
    <col min="15854" max="15854" width="8.28515625" style="16" bestFit="1" customWidth="1"/>
    <col min="15855" max="15855" width="7.5703125" style="16" bestFit="1" customWidth="1"/>
    <col min="15856" max="15856" width="7" style="16" bestFit="1" customWidth="1"/>
    <col min="15857" max="15857" width="6.28515625" style="16" bestFit="1" customWidth="1"/>
    <col min="15858" max="15858" width="6.5703125" style="16" bestFit="1" customWidth="1"/>
    <col min="15859" max="15859" width="9.28515625" style="16" bestFit="1" customWidth="1"/>
    <col min="15860" max="15860" width="5.85546875" style="16" customWidth="1"/>
    <col min="15861" max="15861" width="9.42578125" style="16" bestFit="1" customWidth="1"/>
    <col min="15862" max="15862" width="4.42578125" style="16" bestFit="1" customWidth="1"/>
    <col min="15863" max="15863" width="4.7109375" style="16" bestFit="1" customWidth="1"/>
    <col min="15864" max="15864" width="6.28515625" style="16" customWidth="1"/>
    <col min="15865" max="15865" width="4.42578125" style="16" bestFit="1" customWidth="1"/>
    <col min="15866" max="15866" width="4.7109375" style="16" bestFit="1" customWidth="1"/>
    <col min="15867" max="15867" width="6.28515625" style="16" customWidth="1"/>
    <col min="15868" max="15868" width="4.42578125" style="16" bestFit="1" customWidth="1"/>
    <col min="15869" max="15869" width="4.7109375" style="16" bestFit="1" customWidth="1"/>
    <col min="15870" max="16099" width="9.140625" style="16"/>
    <col min="16100" max="16100" width="27.28515625" style="16" bestFit="1" customWidth="1"/>
    <col min="16101" max="16101" width="13.42578125" style="16" customWidth="1"/>
    <col min="16102" max="16102" width="7.28515625" style="16" customWidth="1"/>
    <col min="16103" max="16103" width="9.5703125" style="16" bestFit="1" customWidth="1"/>
    <col min="16104" max="16104" width="7.7109375" style="16" bestFit="1" customWidth="1"/>
    <col min="16105" max="16105" width="6.5703125" style="16" bestFit="1" customWidth="1"/>
    <col min="16106" max="16106" width="7.5703125" style="16" bestFit="1" customWidth="1"/>
    <col min="16107" max="16107" width="10" style="16" bestFit="1" customWidth="1"/>
    <col min="16108" max="16108" width="9.85546875" style="16" bestFit="1" customWidth="1"/>
    <col min="16109" max="16109" width="7.5703125" style="16" bestFit="1" customWidth="1"/>
    <col min="16110" max="16110" width="8.28515625" style="16" bestFit="1" customWidth="1"/>
    <col min="16111" max="16111" width="7.5703125" style="16" bestFit="1" customWidth="1"/>
    <col min="16112" max="16112" width="7" style="16" bestFit="1" customWidth="1"/>
    <col min="16113" max="16113" width="6.28515625" style="16" bestFit="1" customWidth="1"/>
    <col min="16114" max="16114" width="6.5703125" style="16" bestFit="1" customWidth="1"/>
    <col min="16115" max="16115" width="9.28515625" style="16" bestFit="1" customWidth="1"/>
    <col min="16116" max="16116" width="5.85546875" style="16" customWidth="1"/>
    <col min="16117" max="16117" width="9.42578125" style="16" bestFit="1" customWidth="1"/>
    <col min="16118" max="16118" width="4.42578125" style="16" bestFit="1" customWidth="1"/>
    <col min="16119" max="16119" width="4.7109375" style="16" bestFit="1" customWidth="1"/>
    <col min="16120" max="16120" width="6.28515625" style="16" customWidth="1"/>
    <col min="16121" max="16121" width="4.42578125" style="16" bestFit="1" customWidth="1"/>
    <col min="16122" max="16122" width="4.7109375" style="16" bestFit="1" customWidth="1"/>
    <col min="16123" max="16123" width="6.28515625" style="16" customWidth="1"/>
    <col min="16124" max="16124" width="4.42578125" style="16" bestFit="1" customWidth="1"/>
    <col min="16125" max="16125" width="4.7109375" style="16" bestFit="1" customWidth="1"/>
    <col min="16126" max="16384" width="9.140625" style="16"/>
  </cols>
  <sheetData>
    <row r="1" spans="1:15">
      <c r="A1" s="76" t="s">
        <v>273</v>
      </c>
    </row>
    <row r="2" spans="1:15">
      <c r="A2" s="76" t="s">
        <v>595</v>
      </c>
    </row>
    <row r="4" spans="1:1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>
      <c r="B5" s="118">
        <v>2007</v>
      </c>
      <c r="E5" s="50"/>
      <c r="F5" s="50"/>
      <c r="G5" s="50"/>
      <c r="H5" s="50"/>
      <c r="I5" s="118">
        <v>2010</v>
      </c>
      <c r="L5" s="50"/>
      <c r="M5" s="50"/>
      <c r="N5" s="50"/>
    </row>
    <row r="6" spans="1:15">
      <c r="B6" s="59" t="s">
        <v>274</v>
      </c>
      <c r="C6" s="59" t="s">
        <v>596</v>
      </c>
      <c r="D6" s="59" t="s">
        <v>275</v>
      </c>
      <c r="E6" s="59" t="s">
        <v>276</v>
      </c>
      <c r="F6" s="59" t="s">
        <v>277</v>
      </c>
      <c r="G6" s="59" t="s">
        <v>278</v>
      </c>
      <c r="H6" s="59" t="s">
        <v>279</v>
      </c>
      <c r="I6" s="59" t="s">
        <v>274</v>
      </c>
      <c r="J6" s="59" t="s">
        <v>596</v>
      </c>
      <c r="K6" s="59" t="s">
        <v>275</v>
      </c>
      <c r="L6" s="59" t="s">
        <v>276</v>
      </c>
      <c r="M6" s="59" t="s">
        <v>277</v>
      </c>
      <c r="N6" s="59" t="s">
        <v>278</v>
      </c>
      <c r="O6" s="59" t="s">
        <v>279</v>
      </c>
    </row>
    <row r="7" spans="1:15">
      <c r="A7" s="76" t="s">
        <v>280</v>
      </c>
      <c r="B7" s="74"/>
      <c r="C7" s="59"/>
      <c r="D7" s="59"/>
      <c r="E7" s="17"/>
      <c r="F7" s="17"/>
      <c r="G7" s="17"/>
      <c r="H7" s="17"/>
      <c r="I7" s="74"/>
      <c r="J7" s="59"/>
      <c r="K7" s="59"/>
      <c r="L7" s="17"/>
      <c r="M7" s="17"/>
      <c r="N7" s="17"/>
    </row>
    <row r="8" spans="1:15">
      <c r="A8" s="129" t="s">
        <v>64</v>
      </c>
      <c r="B8" s="103">
        <v>56199</v>
      </c>
      <c r="C8" s="108">
        <v>43.499000000000002</v>
      </c>
      <c r="D8" s="108">
        <v>56.686100000000003</v>
      </c>
      <c r="E8" s="108">
        <v>17.3918</v>
      </c>
      <c r="F8" s="108">
        <v>12.2387</v>
      </c>
      <c r="G8" s="108">
        <v>33.078899999999997</v>
      </c>
      <c r="H8" s="108">
        <v>5.2652000000000001</v>
      </c>
      <c r="I8" s="103">
        <v>59664</v>
      </c>
      <c r="J8" s="108">
        <v>46.564100000000003</v>
      </c>
      <c r="K8" s="108">
        <v>66.034800000000004</v>
      </c>
      <c r="L8" s="108">
        <v>21.661300000000001</v>
      </c>
      <c r="M8" s="108">
        <v>14.045299999999999</v>
      </c>
      <c r="N8" s="108">
        <v>42.710799999999999</v>
      </c>
      <c r="O8" s="31">
        <v>6.3120000000000003</v>
      </c>
    </row>
    <row r="9" spans="1:15">
      <c r="A9" s="129" t="s">
        <v>66</v>
      </c>
      <c r="B9" s="103">
        <v>1924</v>
      </c>
      <c r="C9" s="108">
        <v>41.164200000000001</v>
      </c>
      <c r="D9" s="108">
        <v>57.900199999999998</v>
      </c>
      <c r="E9" s="108">
        <v>16.632000000000001</v>
      </c>
      <c r="F9" s="108">
        <v>12.318099999999999</v>
      </c>
      <c r="G9" s="108">
        <v>37.0062</v>
      </c>
      <c r="H9" s="108">
        <v>4.9896000000000003</v>
      </c>
      <c r="I9" s="103">
        <v>1934</v>
      </c>
      <c r="J9" s="108">
        <v>45.243000000000002</v>
      </c>
      <c r="K9" s="108">
        <v>67.218199999999996</v>
      </c>
      <c r="L9" s="108">
        <v>21.1996</v>
      </c>
      <c r="M9" s="108">
        <v>13.1334</v>
      </c>
      <c r="N9" s="108">
        <v>48.603900000000003</v>
      </c>
      <c r="O9" s="31">
        <v>6.6700999999999997</v>
      </c>
    </row>
    <row r="10" spans="1:15">
      <c r="A10" s="129" t="s">
        <v>68</v>
      </c>
      <c r="B10" s="103">
        <v>3811</v>
      </c>
      <c r="C10" s="108">
        <v>41.380200000000002</v>
      </c>
      <c r="D10" s="108">
        <v>69.955399999999997</v>
      </c>
      <c r="E10" s="108">
        <v>14.5106</v>
      </c>
      <c r="F10" s="108">
        <v>17.318300000000001</v>
      </c>
      <c r="G10" s="108">
        <v>50.433</v>
      </c>
      <c r="H10" s="108">
        <v>4.0671999999999997</v>
      </c>
      <c r="I10" s="103">
        <v>4792</v>
      </c>
      <c r="J10" s="108">
        <v>42.216200000000001</v>
      </c>
      <c r="K10" s="108">
        <v>76.314700000000002</v>
      </c>
      <c r="L10" s="108">
        <v>16.694500000000001</v>
      </c>
      <c r="M10" s="108">
        <v>19.365600000000001</v>
      </c>
      <c r="N10" s="108">
        <v>58.514200000000002</v>
      </c>
      <c r="O10" s="31">
        <v>4.5284000000000004</v>
      </c>
    </row>
    <row r="11" spans="1:15">
      <c r="A11" s="76" t="s">
        <v>281</v>
      </c>
      <c r="B11" s="103"/>
      <c r="C11" s="108"/>
      <c r="D11" s="108"/>
      <c r="E11" s="108"/>
      <c r="F11" s="108"/>
      <c r="G11" s="108"/>
      <c r="H11" s="108"/>
      <c r="I11" s="103"/>
      <c r="J11" s="108"/>
      <c r="K11" s="108"/>
      <c r="L11" s="108"/>
      <c r="M11" s="108"/>
      <c r="N11" s="108"/>
      <c r="O11" s="31"/>
    </row>
    <row r="12" spans="1:15">
      <c r="A12" s="129" t="s">
        <v>64</v>
      </c>
      <c r="B12" s="103">
        <v>4271</v>
      </c>
      <c r="C12" s="108">
        <v>56.2866</v>
      </c>
      <c r="D12" s="108">
        <v>74.970699999999994</v>
      </c>
      <c r="E12" s="108">
        <v>47.202100000000002</v>
      </c>
      <c r="F12" s="108">
        <v>11.4961</v>
      </c>
      <c r="G12" s="108">
        <v>54.811500000000002</v>
      </c>
      <c r="H12" s="108">
        <v>7.3051000000000004</v>
      </c>
      <c r="I12" s="103">
        <v>4986</v>
      </c>
      <c r="J12" s="108">
        <v>55.5154</v>
      </c>
      <c r="K12" s="108">
        <v>76.895300000000006</v>
      </c>
      <c r="L12" s="108">
        <v>51.203400000000002</v>
      </c>
      <c r="M12" s="108">
        <v>13.2371</v>
      </c>
      <c r="N12" s="108">
        <v>61.853200000000001</v>
      </c>
      <c r="O12" s="31">
        <v>7.6615000000000002</v>
      </c>
    </row>
    <row r="13" spans="1:15">
      <c r="A13" s="129" t="s">
        <v>66</v>
      </c>
      <c r="B13" s="103">
        <v>200</v>
      </c>
      <c r="C13" s="108">
        <v>47.5</v>
      </c>
      <c r="D13" s="108">
        <v>78.5</v>
      </c>
      <c r="E13" s="108">
        <v>53.5</v>
      </c>
      <c r="F13" s="108">
        <v>9.5</v>
      </c>
      <c r="G13" s="108">
        <v>56.5</v>
      </c>
      <c r="H13" s="108">
        <v>8.5</v>
      </c>
      <c r="I13" s="103">
        <v>216</v>
      </c>
      <c r="J13" s="108">
        <v>52.777799999999999</v>
      </c>
      <c r="K13" s="108">
        <v>78.240700000000004</v>
      </c>
      <c r="L13" s="108">
        <v>61.1111</v>
      </c>
      <c r="M13" s="108">
        <v>12.5</v>
      </c>
      <c r="N13" s="108">
        <v>69.907399999999996</v>
      </c>
      <c r="O13" s="31">
        <v>6.0185000000000004</v>
      </c>
    </row>
    <row r="14" spans="1:15">
      <c r="A14" s="129" t="s">
        <v>68</v>
      </c>
      <c r="B14" s="103">
        <v>264</v>
      </c>
      <c r="C14" s="108">
        <v>54.166699999999999</v>
      </c>
      <c r="D14" s="108">
        <v>84.848500000000001</v>
      </c>
      <c r="E14" s="108">
        <v>49.242400000000004</v>
      </c>
      <c r="F14" s="108">
        <v>18.560600000000001</v>
      </c>
      <c r="G14" s="108">
        <v>69.697000000000003</v>
      </c>
      <c r="H14" s="108">
        <v>3.7879</v>
      </c>
      <c r="I14" s="103">
        <v>348</v>
      </c>
      <c r="J14" s="108">
        <v>48.563200000000002</v>
      </c>
      <c r="K14" s="108">
        <v>87.069000000000003</v>
      </c>
      <c r="L14" s="108">
        <v>54.023000000000003</v>
      </c>
      <c r="M14" s="108">
        <v>14.942500000000001</v>
      </c>
      <c r="N14" s="108">
        <v>77.586200000000005</v>
      </c>
      <c r="O14" s="31">
        <v>5.4598000000000004</v>
      </c>
    </row>
    <row r="15" spans="1:15">
      <c r="A15" s="76" t="s">
        <v>282</v>
      </c>
      <c r="B15" s="103"/>
      <c r="C15" s="108"/>
      <c r="D15" s="108"/>
      <c r="E15" s="108"/>
      <c r="F15" s="108"/>
      <c r="G15" s="108"/>
      <c r="H15" s="108"/>
      <c r="I15" s="103"/>
      <c r="J15" s="108"/>
      <c r="K15" s="108"/>
      <c r="L15" s="108"/>
      <c r="M15" s="108"/>
      <c r="N15" s="108"/>
      <c r="O15" s="31"/>
    </row>
    <row r="16" spans="1:15">
      <c r="A16" s="129" t="s">
        <v>64</v>
      </c>
      <c r="B16" s="103">
        <v>47291</v>
      </c>
      <c r="C16" s="108">
        <v>39.525500000000001</v>
      </c>
      <c r="D16" s="108">
        <v>51.639800000000001</v>
      </c>
      <c r="E16" s="108">
        <v>19.276399999999999</v>
      </c>
      <c r="F16" s="108" t="s">
        <v>597</v>
      </c>
      <c r="G16" s="108">
        <v>34.801499999999997</v>
      </c>
      <c r="H16" s="108">
        <v>4.2840999999999996</v>
      </c>
      <c r="I16" s="103">
        <v>50148</v>
      </c>
      <c r="J16" s="108">
        <v>41.856099999999998</v>
      </c>
      <c r="K16" s="108">
        <v>59.346299999999999</v>
      </c>
      <c r="L16" s="108">
        <v>23.9192</v>
      </c>
      <c r="M16" s="108">
        <v>13.611700000000001</v>
      </c>
      <c r="N16" s="108">
        <v>43.648800000000001</v>
      </c>
      <c r="O16" s="31">
        <v>5.0311000000000003</v>
      </c>
    </row>
    <row r="17" spans="1:15">
      <c r="A17" s="129" t="s">
        <v>66</v>
      </c>
      <c r="B17" s="103">
        <v>1578</v>
      </c>
      <c r="C17" s="108">
        <v>36.945500000000003</v>
      </c>
      <c r="D17" s="108">
        <v>49.302900000000001</v>
      </c>
      <c r="E17" s="108">
        <v>22.560199999999998</v>
      </c>
      <c r="F17" s="108">
        <v>9.5056999999999992</v>
      </c>
      <c r="G17" s="108">
        <v>41.001300000000001</v>
      </c>
      <c r="H17" s="108">
        <v>3.9289999999999998</v>
      </c>
      <c r="I17" s="103">
        <v>1584</v>
      </c>
      <c r="J17" s="108">
        <v>40.593400000000003</v>
      </c>
      <c r="K17" s="108">
        <v>56.439399999999999</v>
      </c>
      <c r="L17" s="108">
        <v>26.8308</v>
      </c>
      <c r="M17" s="108">
        <v>11.1111</v>
      </c>
      <c r="N17" s="108">
        <v>53.219700000000003</v>
      </c>
      <c r="O17" s="31">
        <v>3.3460000000000001</v>
      </c>
    </row>
    <row r="18" spans="1:15">
      <c r="A18" s="129" t="s">
        <v>68</v>
      </c>
      <c r="B18" s="103">
        <v>4387</v>
      </c>
      <c r="C18" s="108">
        <v>39.890599999999999</v>
      </c>
      <c r="D18" s="108">
        <v>59.904299999999999</v>
      </c>
      <c r="E18" s="108">
        <v>15.272399999999999</v>
      </c>
      <c r="F18" s="108">
        <v>13.1525</v>
      </c>
      <c r="G18" s="108">
        <v>50.991599999999998</v>
      </c>
      <c r="H18" s="108">
        <v>2.0743</v>
      </c>
      <c r="I18" s="103">
        <v>5237</v>
      </c>
      <c r="J18" s="108">
        <v>41.4741</v>
      </c>
      <c r="K18" s="108">
        <v>67.5578</v>
      </c>
      <c r="L18" s="108">
        <v>19.7059</v>
      </c>
      <c r="M18" s="108">
        <v>13.8629</v>
      </c>
      <c r="N18" s="108">
        <v>57.953000000000003</v>
      </c>
      <c r="O18" s="31">
        <v>2.2149999999999999</v>
      </c>
    </row>
    <row r="19" spans="1:15">
      <c r="A19" s="76" t="s">
        <v>303</v>
      </c>
      <c r="B19" s="103"/>
      <c r="C19" s="108"/>
      <c r="D19" s="108"/>
      <c r="E19" s="108"/>
      <c r="F19" s="108"/>
      <c r="G19" s="108"/>
      <c r="H19" s="108"/>
      <c r="I19" s="103"/>
      <c r="J19" s="108"/>
      <c r="K19" s="108"/>
      <c r="L19" s="108"/>
      <c r="M19" s="108"/>
      <c r="N19" s="108"/>
      <c r="O19" s="31"/>
    </row>
    <row r="20" spans="1:15">
      <c r="A20" s="129" t="s">
        <v>64</v>
      </c>
      <c r="B20" s="103">
        <v>20229</v>
      </c>
      <c r="C20" s="108">
        <v>43.462400000000002</v>
      </c>
      <c r="D20" s="108">
        <v>55.766500000000001</v>
      </c>
      <c r="E20" s="108">
        <v>23.174700000000001</v>
      </c>
      <c r="F20" s="108">
        <v>12.7194</v>
      </c>
      <c r="G20" s="108">
        <v>37.767600000000002</v>
      </c>
      <c r="H20" s="108">
        <v>4.6863000000000001</v>
      </c>
      <c r="I20" s="103">
        <v>20293</v>
      </c>
      <c r="J20" s="108">
        <v>46.419899999999998</v>
      </c>
      <c r="K20" s="108">
        <v>63.406100000000002</v>
      </c>
      <c r="L20" s="108">
        <v>27.167000000000002</v>
      </c>
      <c r="M20" s="108">
        <v>13.512</v>
      </c>
      <c r="N20" s="108">
        <v>47.819400000000002</v>
      </c>
      <c r="O20" s="31">
        <v>5.1593999999999998</v>
      </c>
    </row>
    <row r="21" spans="1:15">
      <c r="A21" s="129" t="s">
        <v>66</v>
      </c>
      <c r="B21" s="103">
        <v>719</v>
      </c>
      <c r="C21" s="108">
        <v>41.585500000000003</v>
      </c>
      <c r="D21" s="108">
        <v>55.493699999999997</v>
      </c>
      <c r="E21" s="108">
        <v>23.9221</v>
      </c>
      <c r="F21" s="108">
        <v>10.987500000000001</v>
      </c>
      <c r="G21" s="108">
        <v>47.009700000000002</v>
      </c>
      <c r="H21" s="108">
        <v>4.4505999999999997</v>
      </c>
      <c r="I21" s="103">
        <v>787</v>
      </c>
      <c r="J21" s="108">
        <v>45.997500000000002</v>
      </c>
      <c r="K21" s="108">
        <v>59.212200000000003</v>
      </c>
      <c r="L21" s="108">
        <v>27.1919</v>
      </c>
      <c r="M21" s="108">
        <v>14.3583</v>
      </c>
      <c r="N21" s="108">
        <v>51.461199999999998</v>
      </c>
      <c r="O21" s="31">
        <v>4.0660999999999996</v>
      </c>
    </row>
    <row r="22" spans="1:15">
      <c r="A22" s="129" t="s">
        <v>68</v>
      </c>
      <c r="B22" s="103" t="s">
        <v>98</v>
      </c>
      <c r="C22" s="108">
        <v>40.506300000000003</v>
      </c>
      <c r="D22" s="108">
        <v>61.392400000000002</v>
      </c>
      <c r="E22" s="108">
        <v>20.886099999999999</v>
      </c>
      <c r="F22" s="108">
        <v>15.822800000000001</v>
      </c>
      <c r="G22" s="108">
        <v>54.0852</v>
      </c>
      <c r="H22" s="108">
        <v>2.2440000000000002</v>
      </c>
      <c r="I22" s="103">
        <v>2076</v>
      </c>
      <c r="J22" s="108">
        <v>41.2331</v>
      </c>
      <c r="K22" s="108">
        <v>66.618499999999997</v>
      </c>
      <c r="L22" s="108">
        <v>22.639700000000001</v>
      </c>
      <c r="M22" s="108">
        <v>16.859300000000001</v>
      </c>
      <c r="N22" s="108">
        <v>63.343000000000004</v>
      </c>
      <c r="O22" s="31">
        <v>2.9382999999999999</v>
      </c>
    </row>
    <row r="23" spans="1:15">
      <c r="A23" s="76" t="s">
        <v>283</v>
      </c>
      <c r="B23" s="103"/>
      <c r="C23" s="108"/>
      <c r="D23" s="108"/>
      <c r="E23" s="108"/>
      <c r="F23" s="108"/>
      <c r="G23" s="108"/>
      <c r="H23" s="108"/>
      <c r="I23" s="103"/>
      <c r="J23" s="108"/>
      <c r="K23" s="108"/>
      <c r="L23" s="108"/>
      <c r="M23" s="108"/>
      <c r="N23" s="108"/>
      <c r="O23" s="31"/>
    </row>
    <row r="24" spans="1:15">
      <c r="A24" s="129" t="s">
        <v>64</v>
      </c>
      <c r="B24" s="103">
        <v>18938</v>
      </c>
      <c r="C24" s="108">
        <v>35.6004</v>
      </c>
      <c r="D24" s="108">
        <v>55.348999999999997</v>
      </c>
      <c r="E24" s="108">
        <v>15.8042</v>
      </c>
      <c r="F24" s="108">
        <v>34.491500000000002</v>
      </c>
      <c r="G24" s="108">
        <v>33.197800000000001</v>
      </c>
      <c r="H24" s="108">
        <v>15.777799999999999</v>
      </c>
      <c r="I24" s="103">
        <v>21975</v>
      </c>
      <c r="J24" s="108">
        <v>37.210500000000003</v>
      </c>
      <c r="K24" s="108">
        <v>62.862299999999998</v>
      </c>
      <c r="L24" s="108">
        <v>18.871400000000001</v>
      </c>
      <c r="M24" s="108">
        <v>38.803199999999997</v>
      </c>
      <c r="N24" s="108">
        <v>43.180900000000001</v>
      </c>
      <c r="O24" s="31">
        <v>17.797499999999999</v>
      </c>
    </row>
    <row r="25" spans="1:15">
      <c r="A25" s="129" t="s">
        <v>66</v>
      </c>
      <c r="B25" s="103">
        <v>625</v>
      </c>
      <c r="C25" s="108">
        <v>31.04</v>
      </c>
      <c r="D25" s="108">
        <v>55.04</v>
      </c>
      <c r="E25" s="108">
        <v>16.32</v>
      </c>
      <c r="F25" s="108">
        <v>39.840000000000003</v>
      </c>
      <c r="G25" s="108">
        <v>38.72</v>
      </c>
      <c r="H25" s="108">
        <v>17.760000000000002</v>
      </c>
      <c r="I25" s="103">
        <v>791</v>
      </c>
      <c r="J25" s="108">
        <v>33.8812</v>
      </c>
      <c r="K25" s="108">
        <v>63.843200000000003</v>
      </c>
      <c r="L25" s="108">
        <v>15.423500000000001</v>
      </c>
      <c r="M25" s="108">
        <v>43.3628</v>
      </c>
      <c r="N25" s="108">
        <v>50.695300000000003</v>
      </c>
      <c r="O25" s="31">
        <v>19.216200000000001</v>
      </c>
    </row>
    <row r="26" spans="1:15">
      <c r="A26" s="129" t="s">
        <v>68</v>
      </c>
      <c r="B26" s="103">
        <v>1870</v>
      </c>
      <c r="C26" s="108">
        <v>37.700499999999998</v>
      </c>
      <c r="D26" s="108">
        <v>65.080200000000005</v>
      </c>
      <c r="E26" s="108">
        <v>9.0373999999999999</v>
      </c>
      <c r="F26" s="108">
        <v>47.807499999999997</v>
      </c>
      <c r="G26" s="108">
        <v>47.005299999999998</v>
      </c>
      <c r="H26" s="108">
        <v>10.213900000000001</v>
      </c>
      <c r="I26" s="103">
        <v>2840</v>
      </c>
      <c r="J26" s="108">
        <v>42.640799999999999</v>
      </c>
      <c r="K26" s="108">
        <v>74.436599999999999</v>
      </c>
      <c r="L26" s="108">
        <v>10.281700000000001</v>
      </c>
      <c r="M26" s="108">
        <v>54.014099999999999</v>
      </c>
      <c r="N26" s="108">
        <v>58.2042</v>
      </c>
      <c r="O26" s="31">
        <v>11.9366</v>
      </c>
    </row>
    <row r="27" spans="1:15">
      <c r="A27" s="76" t="s">
        <v>284</v>
      </c>
      <c r="B27" s="103"/>
      <c r="C27" s="108"/>
      <c r="D27" s="108"/>
      <c r="E27" s="108"/>
      <c r="F27" s="108"/>
      <c r="G27" s="108"/>
      <c r="H27" s="108"/>
      <c r="I27" s="103"/>
      <c r="J27" s="108"/>
      <c r="K27" s="108"/>
      <c r="L27" s="108"/>
      <c r="M27" s="108"/>
      <c r="N27" s="108"/>
      <c r="O27" s="31"/>
    </row>
    <row r="28" spans="1:15">
      <c r="A28" s="129" t="s">
        <v>64</v>
      </c>
      <c r="B28" s="103">
        <v>734</v>
      </c>
      <c r="C28" s="108">
        <v>55.313400000000001</v>
      </c>
      <c r="D28" s="108">
        <v>72.751999999999995</v>
      </c>
      <c r="E28" s="108">
        <v>29.291599999999999</v>
      </c>
      <c r="F28" s="108">
        <v>19.618500000000001</v>
      </c>
      <c r="G28" s="108">
        <v>45.640300000000003</v>
      </c>
      <c r="H28" s="108">
        <v>13.079000000000001</v>
      </c>
      <c r="I28" s="103">
        <v>610</v>
      </c>
      <c r="J28" s="108">
        <v>58.032800000000002</v>
      </c>
      <c r="K28" s="108">
        <v>76.557400000000001</v>
      </c>
      <c r="L28" s="108">
        <v>30.3279</v>
      </c>
      <c r="M28" s="108">
        <v>22.1311</v>
      </c>
      <c r="N28" s="108">
        <v>47.540999999999997</v>
      </c>
      <c r="O28" s="31">
        <v>17.376999999999999</v>
      </c>
    </row>
    <row r="29" spans="1:15">
      <c r="A29" s="129" t="s">
        <v>66</v>
      </c>
      <c r="B29" s="103">
        <v>31</v>
      </c>
      <c r="C29" s="108">
        <v>54.838700000000003</v>
      </c>
      <c r="D29" s="108">
        <v>77.419399999999996</v>
      </c>
      <c r="E29" s="108">
        <v>19.354800000000001</v>
      </c>
      <c r="F29" s="108">
        <v>19.354800000000001</v>
      </c>
      <c r="G29" s="108">
        <v>41.935499999999998</v>
      </c>
      <c r="H29" s="108">
        <v>19.354800000000001</v>
      </c>
      <c r="I29" s="103">
        <v>26</v>
      </c>
      <c r="J29" s="108">
        <v>53.846200000000003</v>
      </c>
      <c r="K29" s="108">
        <v>88.461500000000001</v>
      </c>
      <c r="L29" s="108">
        <v>19.230799999999999</v>
      </c>
      <c r="M29" s="108">
        <v>11.538500000000001</v>
      </c>
      <c r="N29" s="108">
        <v>53.846200000000003</v>
      </c>
      <c r="O29" s="31">
        <v>26.923100000000002</v>
      </c>
    </row>
    <row r="30" spans="1:15">
      <c r="A30" s="129" t="s">
        <v>68</v>
      </c>
      <c r="B30" s="103">
        <v>48</v>
      </c>
      <c r="C30" s="108">
        <v>56.25</v>
      </c>
      <c r="D30" s="108">
        <v>89.583299999999994</v>
      </c>
      <c r="E30" s="108">
        <v>27.083300000000001</v>
      </c>
      <c r="F30" s="108">
        <v>33.333300000000001</v>
      </c>
      <c r="G30" s="108">
        <v>60.416699999999999</v>
      </c>
      <c r="H30" s="108">
        <v>8.3332999999999995</v>
      </c>
      <c r="I30" s="103">
        <v>46</v>
      </c>
      <c r="J30" s="108">
        <v>52.173900000000003</v>
      </c>
      <c r="K30" s="108">
        <v>86.956500000000005</v>
      </c>
      <c r="L30" s="108">
        <v>26.087</v>
      </c>
      <c r="M30" s="108">
        <v>34.782600000000002</v>
      </c>
      <c r="N30" s="108">
        <v>76.087000000000003</v>
      </c>
      <c r="O30" s="31">
        <v>15.2174</v>
      </c>
    </row>
    <row r="31" spans="1:15" ht="15" customHeight="1">
      <c r="A31" s="76" t="s">
        <v>285</v>
      </c>
      <c r="B31" s="103"/>
      <c r="C31" s="108"/>
      <c r="D31" s="108"/>
      <c r="E31" s="108"/>
      <c r="F31" s="108"/>
      <c r="G31" s="108"/>
      <c r="H31" s="108"/>
      <c r="I31" s="103"/>
      <c r="J31" s="108"/>
      <c r="K31" s="108"/>
      <c r="L31" s="108"/>
      <c r="M31" s="108"/>
      <c r="N31" s="108"/>
      <c r="O31" s="31"/>
    </row>
    <row r="32" spans="1:15">
      <c r="A32" s="129" t="s">
        <v>64</v>
      </c>
      <c r="B32" s="103">
        <v>3507</v>
      </c>
      <c r="C32" s="108">
        <v>55.004300000000001</v>
      </c>
      <c r="D32" s="108">
        <v>76.047899999999998</v>
      </c>
      <c r="E32" s="108">
        <v>83.062399999999997</v>
      </c>
      <c r="F32" s="108">
        <v>9.4667999999999992</v>
      </c>
      <c r="G32" s="108">
        <v>60.507599999999996</v>
      </c>
      <c r="H32" s="108">
        <v>5.1896000000000004</v>
      </c>
      <c r="I32" s="103">
        <v>4214</v>
      </c>
      <c r="J32" s="108">
        <v>54.841000000000001</v>
      </c>
      <c r="K32" s="108">
        <v>77.361199999999997</v>
      </c>
      <c r="L32" s="108">
        <v>83.507400000000004</v>
      </c>
      <c r="M32" s="108">
        <v>9.6107999999999993</v>
      </c>
      <c r="N32" s="108">
        <v>67.845299999999995</v>
      </c>
      <c r="O32" s="31">
        <v>5.5766</v>
      </c>
    </row>
    <row r="33" spans="1:15">
      <c r="A33" s="129" t="s">
        <v>66</v>
      </c>
      <c r="B33" s="103">
        <v>197</v>
      </c>
      <c r="C33" s="108">
        <v>49.746200000000002</v>
      </c>
      <c r="D33" s="108">
        <v>72.588800000000006</v>
      </c>
      <c r="E33" s="108">
        <v>85.786799999999999</v>
      </c>
      <c r="F33" s="108">
        <v>4.0609000000000002</v>
      </c>
      <c r="G33" s="108">
        <v>59.898499999999999</v>
      </c>
      <c r="H33" s="108">
        <v>6.0914000000000001</v>
      </c>
      <c r="I33" s="103">
        <v>217</v>
      </c>
      <c r="J33" s="108">
        <v>47.465400000000002</v>
      </c>
      <c r="K33" s="108">
        <v>74.1935</v>
      </c>
      <c r="L33" s="108">
        <v>82.027600000000007</v>
      </c>
      <c r="M33" s="108">
        <v>6.4516</v>
      </c>
      <c r="N33" s="108">
        <v>71.428600000000003</v>
      </c>
      <c r="O33" s="31">
        <v>2.7650000000000001</v>
      </c>
    </row>
    <row r="34" spans="1:15">
      <c r="A34" s="129" t="s">
        <v>68</v>
      </c>
      <c r="B34" s="103">
        <v>296</v>
      </c>
      <c r="C34" s="108">
        <v>49.662199999999999</v>
      </c>
      <c r="D34" s="108">
        <v>76.351399999999998</v>
      </c>
      <c r="E34" s="108">
        <v>86.486500000000007</v>
      </c>
      <c r="F34" s="108">
        <v>12.1622</v>
      </c>
      <c r="G34" s="108">
        <v>70.608099999999993</v>
      </c>
      <c r="H34" s="108">
        <v>3.3784000000000001</v>
      </c>
      <c r="I34" s="103">
        <v>407</v>
      </c>
      <c r="J34" s="108">
        <v>49.877099999999999</v>
      </c>
      <c r="K34" s="108">
        <v>82.063900000000004</v>
      </c>
      <c r="L34" s="108">
        <v>83.292400000000001</v>
      </c>
      <c r="M34" s="108">
        <v>8.1081000000000003</v>
      </c>
      <c r="N34" s="108">
        <v>76.904200000000003</v>
      </c>
      <c r="O34" s="31">
        <v>1.2284999999999999</v>
      </c>
    </row>
    <row r="35" spans="1:15">
      <c r="A35" s="76" t="s">
        <v>286</v>
      </c>
      <c r="B35" s="103"/>
      <c r="C35" s="108"/>
      <c r="D35" s="108"/>
      <c r="E35" s="108"/>
      <c r="F35" s="108"/>
      <c r="G35" s="108"/>
      <c r="H35" s="108"/>
      <c r="I35" s="103"/>
      <c r="J35" s="108"/>
      <c r="K35" s="108"/>
      <c r="L35" s="108"/>
      <c r="M35" s="108"/>
      <c r="N35" s="108"/>
      <c r="O35" s="31"/>
    </row>
    <row r="36" spans="1:15">
      <c r="A36" s="129" t="s">
        <v>64</v>
      </c>
      <c r="B36" s="103">
        <v>615</v>
      </c>
      <c r="C36" s="108">
        <v>58.0488</v>
      </c>
      <c r="D36" s="108">
        <v>77.235799999999998</v>
      </c>
      <c r="E36" s="108">
        <v>32.195099999999996</v>
      </c>
      <c r="F36" s="108">
        <v>10.081300000000001</v>
      </c>
      <c r="G36" s="108">
        <v>64.715400000000002</v>
      </c>
      <c r="H36" s="108">
        <v>17.561</v>
      </c>
      <c r="I36" s="103">
        <v>687</v>
      </c>
      <c r="J36" s="108">
        <v>55.749600000000001</v>
      </c>
      <c r="K36" s="108">
        <v>83.260599999999997</v>
      </c>
      <c r="L36" s="108">
        <v>38.282400000000003</v>
      </c>
      <c r="M36" s="108">
        <v>12.3726</v>
      </c>
      <c r="N36" s="108">
        <v>70.596800000000002</v>
      </c>
      <c r="O36" s="31">
        <v>17.176100000000002</v>
      </c>
    </row>
    <row r="37" spans="1:15">
      <c r="A37" s="129" t="s">
        <v>66</v>
      </c>
      <c r="B37" s="103">
        <v>38</v>
      </c>
      <c r="C37" s="108">
        <v>57.8947</v>
      </c>
      <c r="D37" s="108">
        <v>84.210499999999996</v>
      </c>
      <c r="E37" s="108">
        <v>34.210500000000003</v>
      </c>
      <c r="F37" s="108">
        <v>21.052600000000002</v>
      </c>
      <c r="G37" s="108">
        <v>65.789500000000004</v>
      </c>
      <c r="H37" s="108">
        <v>21.052600000000002</v>
      </c>
      <c r="I37" s="103">
        <v>54</v>
      </c>
      <c r="J37" s="108">
        <v>46.296300000000002</v>
      </c>
      <c r="K37" s="108">
        <v>81.481499999999997</v>
      </c>
      <c r="L37" s="108">
        <v>44.444400000000002</v>
      </c>
      <c r="M37" s="108">
        <v>9.2592999999999996</v>
      </c>
      <c r="N37" s="108">
        <v>70.370400000000004</v>
      </c>
      <c r="O37" s="31">
        <v>20.3704</v>
      </c>
    </row>
    <row r="38" spans="1:15">
      <c r="A38" s="129" t="s">
        <v>68</v>
      </c>
      <c r="B38" s="103">
        <v>51</v>
      </c>
      <c r="C38" s="108">
        <v>58.823500000000003</v>
      </c>
      <c r="D38" s="108">
        <v>82.352900000000005</v>
      </c>
      <c r="E38" s="108">
        <v>31.372499999999999</v>
      </c>
      <c r="F38" s="108">
        <v>15.686299999999999</v>
      </c>
      <c r="G38" s="108">
        <v>68.627499999999998</v>
      </c>
      <c r="H38" s="108">
        <v>17.647099999999998</v>
      </c>
      <c r="I38" s="103">
        <v>73</v>
      </c>
      <c r="J38" s="108">
        <v>50.684899999999999</v>
      </c>
      <c r="K38" s="108">
        <v>90.411000000000001</v>
      </c>
      <c r="L38" s="108">
        <v>28.767099999999999</v>
      </c>
      <c r="M38" s="108">
        <v>27.397300000000001</v>
      </c>
      <c r="N38" s="108">
        <v>83.561599999999999</v>
      </c>
      <c r="O38" s="31">
        <v>31.506799999999998</v>
      </c>
    </row>
    <row r="39" spans="1:15">
      <c r="A39" s="76" t="s">
        <v>287</v>
      </c>
      <c r="B39" s="103"/>
      <c r="C39" s="108"/>
      <c r="D39" s="108"/>
      <c r="E39" s="108"/>
      <c r="F39" s="108"/>
      <c r="G39" s="108"/>
      <c r="H39" s="108"/>
      <c r="I39" s="103"/>
      <c r="J39" s="108"/>
      <c r="K39" s="108"/>
      <c r="L39" s="108"/>
      <c r="M39" s="108"/>
      <c r="N39" s="108"/>
      <c r="O39" s="31"/>
    </row>
    <row r="40" spans="1:15">
      <c r="A40" s="129" t="s">
        <v>64</v>
      </c>
      <c r="B40" s="103">
        <v>55043</v>
      </c>
      <c r="C40" s="108">
        <v>44.245399999999997</v>
      </c>
      <c r="D40" s="108">
        <v>51.755899999999997</v>
      </c>
      <c r="E40" s="108">
        <v>8.1608999999999998</v>
      </c>
      <c r="F40" s="108">
        <v>6.7693000000000003</v>
      </c>
      <c r="G40" s="108">
        <v>28.261500000000002</v>
      </c>
      <c r="H40" s="108">
        <v>1.0409999999999999</v>
      </c>
      <c r="I40" s="103">
        <v>63847</v>
      </c>
      <c r="J40" s="108">
        <v>46.9482</v>
      </c>
      <c r="K40" s="108">
        <v>58.146799999999999</v>
      </c>
      <c r="L40" s="108">
        <v>9.4131</v>
      </c>
      <c r="M40" s="108">
        <v>6.5861000000000001</v>
      </c>
      <c r="N40" s="108">
        <v>33.892000000000003</v>
      </c>
      <c r="O40" s="31">
        <v>1.1026</v>
      </c>
    </row>
    <row r="41" spans="1:15">
      <c r="A41" s="129" t="s">
        <v>66</v>
      </c>
      <c r="B41" s="103">
        <v>6320</v>
      </c>
      <c r="C41" s="108">
        <v>43.528500000000001</v>
      </c>
      <c r="D41" s="108">
        <v>47.484200000000001</v>
      </c>
      <c r="E41" s="108">
        <v>5.3639000000000001</v>
      </c>
      <c r="F41" s="108">
        <v>3.6234000000000002</v>
      </c>
      <c r="G41" s="108">
        <v>33.718400000000003</v>
      </c>
      <c r="H41" s="108">
        <v>0.58540000000000003</v>
      </c>
      <c r="I41" s="103">
        <v>6840</v>
      </c>
      <c r="J41" s="108">
        <v>48.962000000000003</v>
      </c>
      <c r="K41" s="108">
        <v>55.891800000000003</v>
      </c>
      <c r="L41" s="108">
        <v>5.9356999999999998</v>
      </c>
      <c r="M41" s="108">
        <v>4.2690000000000001</v>
      </c>
      <c r="N41" s="108">
        <v>39.707599999999999</v>
      </c>
      <c r="O41" s="31">
        <v>0.61399999999999999</v>
      </c>
    </row>
    <row r="42" spans="1:15">
      <c r="A42" s="129" t="s">
        <v>68</v>
      </c>
      <c r="B42" s="103">
        <v>27035</v>
      </c>
      <c r="C42" s="108">
        <v>41.856900000000003</v>
      </c>
      <c r="D42" s="108">
        <v>53.922699999999999</v>
      </c>
      <c r="E42" s="108">
        <v>3.7210999999999999</v>
      </c>
      <c r="F42" s="108">
        <v>4.7493999999999996</v>
      </c>
      <c r="G42" s="108">
        <v>47.575400000000002</v>
      </c>
      <c r="H42" s="108">
        <v>0.39579999999999999</v>
      </c>
      <c r="I42" s="103">
        <v>31699</v>
      </c>
      <c r="J42" s="108">
        <v>41.802599999999998</v>
      </c>
      <c r="K42" s="108">
        <v>58.566499999999998</v>
      </c>
      <c r="L42" s="108">
        <v>4.6721000000000004</v>
      </c>
      <c r="M42" s="108">
        <v>4.8487</v>
      </c>
      <c r="N42" s="108">
        <v>51.074199999999998</v>
      </c>
      <c r="O42" s="31">
        <v>0.27129999999999999</v>
      </c>
    </row>
    <row r="44" spans="1:15">
      <c r="B44" s="69"/>
      <c r="C44" s="130"/>
      <c r="D44" s="130"/>
      <c r="E44" s="130"/>
      <c r="F44" s="130"/>
      <c r="G44" s="130"/>
      <c r="H44" s="130"/>
      <c r="I44" s="69"/>
      <c r="J44" s="130"/>
      <c r="K44" s="130"/>
      <c r="L44" s="130"/>
      <c r="M44" s="130"/>
      <c r="N44" s="130"/>
    </row>
    <row r="45" spans="1:15">
      <c r="B45" s="69"/>
      <c r="C45" s="130"/>
      <c r="D45" s="130"/>
      <c r="E45" s="130"/>
      <c r="F45" s="130"/>
      <c r="G45" s="130"/>
      <c r="H45" s="130"/>
      <c r="I45" s="69"/>
      <c r="J45" s="130"/>
      <c r="K45" s="130"/>
      <c r="L45" s="130"/>
      <c r="M45" s="130"/>
      <c r="N45" s="130"/>
    </row>
    <row r="46" spans="1:15">
      <c r="B46" s="69"/>
      <c r="C46" s="130"/>
      <c r="D46" s="130"/>
      <c r="E46" s="130"/>
      <c r="F46" s="130"/>
      <c r="G46" s="130"/>
      <c r="H46" s="130"/>
      <c r="I46" s="69"/>
      <c r="J46" s="130"/>
      <c r="K46" s="130"/>
      <c r="L46" s="130"/>
      <c r="M46" s="130"/>
      <c r="N46" s="130"/>
    </row>
    <row r="48" spans="1:15">
      <c r="B48" s="69"/>
      <c r="C48" s="130"/>
      <c r="D48" s="130"/>
      <c r="E48" s="130"/>
      <c r="F48" s="130"/>
      <c r="G48" s="130"/>
      <c r="H48" s="130"/>
      <c r="I48" s="69"/>
      <c r="J48" s="130"/>
      <c r="K48" s="130"/>
      <c r="L48" s="130"/>
      <c r="M48" s="130"/>
      <c r="N48" s="130"/>
    </row>
    <row r="49" spans="5:13">
      <c r="E49" s="50"/>
      <c r="F49" s="50"/>
      <c r="L49" s="50"/>
      <c r="M49" s="50"/>
    </row>
  </sheetData>
  <pageMargins left="0.75" right="0.75" top="1" bottom="1" header="0.5" footer="0.5"/>
  <pageSetup scale="5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V44"/>
  <sheetViews>
    <sheetView showGridLines="0" zoomScaleNormal="100" workbookViewId="0"/>
  </sheetViews>
  <sheetFormatPr defaultRowHeight="15"/>
  <cols>
    <col min="1" max="1" width="7.42578125" style="134" customWidth="1"/>
    <col min="2" max="3" width="5.7109375" style="132" customWidth="1"/>
    <col min="4" max="6" width="5.7109375" style="133" customWidth="1"/>
    <col min="7" max="7" width="5.7109375" style="255" customWidth="1"/>
    <col min="8" max="8" width="5.7109375" style="132" customWidth="1"/>
    <col min="9" max="11" width="5.7109375" style="133" customWidth="1"/>
    <col min="12" max="13" width="5.7109375" style="132" customWidth="1"/>
    <col min="14" max="16" width="5.7109375" style="133" customWidth="1"/>
    <col min="17" max="18" width="5.7109375" style="132" customWidth="1"/>
    <col min="19" max="21" width="5.7109375" style="133" customWidth="1"/>
    <col min="22" max="22" width="6.42578125" style="123" bestFit="1" customWidth="1"/>
    <col min="23" max="255" width="9.140625" style="123"/>
    <col min="256" max="256" width="27.28515625" style="123" bestFit="1" customWidth="1"/>
    <col min="257" max="257" width="7.42578125" style="123" customWidth="1"/>
    <col min="258" max="277" width="5.7109375" style="123" customWidth="1"/>
    <col min="278" max="278" width="6.42578125" style="123" bestFit="1" customWidth="1"/>
    <col min="279" max="511" width="9.140625" style="123"/>
    <col min="512" max="512" width="27.28515625" style="123" bestFit="1" customWidth="1"/>
    <col min="513" max="513" width="7.42578125" style="123" customWidth="1"/>
    <col min="514" max="533" width="5.7109375" style="123" customWidth="1"/>
    <col min="534" max="534" width="6.42578125" style="123" bestFit="1" customWidth="1"/>
    <col min="535" max="767" width="9.140625" style="123"/>
    <col min="768" max="768" width="27.28515625" style="123" bestFit="1" customWidth="1"/>
    <col min="769" max="769" width="7.42578125" style="123" customWidth="1"/>
    <col min="770" max="789" width="5.7109375" style="123" customWidth="1"/>
    <col min="790" max="790" width="6.42578125" style="123" bestFit="1" customWidth="1"/>
    <col min="791" max="1023" width="9.140625" style="123"/>
    <col min="1024" max="1024" width="27.28515625" style="123" bestFit="1" customWidth="1"/>
    <col min="1025" max="1025" width="7.42578125" style="123" customWidth="1"/>
    <col min="1026" max="1045" width="5.7109375" style="123" customWidth="1"/>
    <col min="1046" max="1046" width="6.42578125" style="123" bestFit="1" customWidth="1"/>
    <col min="1047" max="1279" width="9.140625" style="123"/>
    <col min="1280" max="1280" width="27.28515625" style="123" bestFit="1" customWidth="1"/>
    <col min="1281" max="1281" width="7.42578125" style="123" customWidth="1"/>
    <col min="1282" max="1301" width="5.7109375" style="123" customWidth="1"/>
    <col min="1302" max="1302" width="6.42578125" style="123" bestFit="1" customWidth="1"/>
    <col min="1303" max="1535" width="9.140625" style="123"/>
    <col min="1536" max="1536" width="27.28515625" style="123" bestFit="1" customWidth="1"/>
    <col min="1537" max="1537" width="7.42578125" style="123" customWidth="1"/>
    <col min="1538" max="1557" width="5.7109375" style="123" customWidth="1"/>
    <col min="1558" max="1558" width="6.42578125" style="123" bestFit="1" customWidth="1"/>
    <col min="1559" max="1791" width="9.140625" style="123"/>
    <col min="1792" max="1792" width="27.28515625" style="123" bestFit="1" customWidth="1"/>
    <col min="1793" max="1793" width="7.42578125" style="123" customWidth="1"/>
    <col min="1794" max="1813" width="5.7109375" style="123" customWidth="1"/>
    <col min="1814" max="1814" width="6.42578125" style="123" bestFit="1" customWidth="1"/>
    <col min="1815" max="2047" width="9.140625" style="123"/>
    <col min="2048" max="2048" width="27.28515625" style="123" bestFit="1" customWidth="1"/>
    <col min="2049" max="2049" width="7.42578125" style="123" customWidth="1"/>
    <col min="2050" max="2069" width="5.7109375" style="123" customWidth="1"/>
    <col min="2070" max="2070" width="6.42578125" style="123" bestFit="1" customWidth="1"/>
    <col min="2071" max="2303" width="9.140625" style="123"/>
    <col min="2304" max="2304" width="27.28515625" style="123" bestFit="1" customWidth="1"/>
    <col min="2305" max="2305" width="7.42578125" style="123" customWidth="1"/>
    <col min="2306" max="2325" width="5.7109375" style="123" customWidth="1"/>
    <col min="2326" max="2326" width="6.42578125" style="123" bestFit="1" customWidth="1"/>
    <col min="2327" max="2559" width="9.140625" style="123"/>
    <col min="2560" max="2560" width="27.28515625" style="123" bestFit="1" customWidth="1"/>
    <col min="2561" max="2561" width="7.42578125" style="123" customWidth="1"/>
    <col min="2562" max="2581" width="5.7109375" style="123" customWidth="1"/>
    <col min="2582" max="2582" width="6.42578125" style="123" bestFit="1" customWidth="1"/>
    <col min="2583" max="2815" width="9.140625" style="123"/>
    <col min="2816" max="2816" width="27.28515625" style="123" bestFit="1" customWidth="1"/>
    <col min="2817" max="2817" width="7.42578125" style="123" customWidth="1"/>
    <col min="2818" max="2837" width="5.7109375" style="123" customWidth="1"/>
    <col min="2838" max="2838" width="6.42578125" style="123" bestFit="1" customWidth="1"/>
    <col min="2839" max="3071" width="9.140625" style="123"/>
    <col min="3072" max="3072" width="27.28515625" style="123" bestFit="1" customWidth="1"/>
    <col min="3073" max="3073" width="7.42578125" style="123" customWidth="1"/>
    <col min="3074" max="3093" width="5.7109375" style="123" customWidth="1"/>
    <col min="3094" max="3094" width="6.42578125" style="123" bestFit="1" customWidth="1"/>
    <col min="3095" max="3327" width="9.140625" style="123"/>
    <col min="3328" max="3328" width="27.28515625" style="123" bestFit="1" customWidth="1"/>
    <col min="3329" max="3329" width="7.42578125" style="123" customWidth="1"/>
    <col min="3330" max="3349" width="5.7109375" style="123" customWidth="1"/>
    <col min="3350" max="3350" width="6.42578125" style="123" bestFit="1" customWidth="1"/>
    <col min="3351" max="3583" width="9.140625" style="123"/>
    <col min="3584" max="3584" width="27.28515625" style="123" bestFit="1" customWidth="1"/>
    <col min="3585" max="3585" width="7.42578125" style="123" customWidth="1"/>
    <col min="3586" max="3605" width="5.7109375" style="123" customWidth="1"/>
    <col min="3606" max="3606" width="6.42578125" style="123" bestFit="1" customWidth="1"/>
    <col min="3607" max="3839" width="9.140625" style="123"/>
    <col min="3840" max="3840" width="27.28515625" style="123" bestFit="1" customWidth="1"/>
    <col min="3841" max="3841" width="7.42578125" style="123" customWidth="1"/>
    <col min="3842" max="3861" width="5.7109375" style="123" customWidth="1"/>
    <col min="3862" max="3862" width="6.42578125" style="123" bestFit="1" customWidth="1"/>
    <col min="3863" max="4095" width="9.140625" style="123"/>
    <col min="4096" max="4096" width="27.28515625" style="123" bestFit="1" customWidth="1"/>
    <col min="4097" max="4097" width="7.42578125" style="123" customWidth="1"/>
    <col min="4098" max="4117" width="5.7109375" style="123" customWidth="1"/>
    <col min="4118" max="4118" width="6.42578125" style="123" bestFit="1" customWidth="1"/>
    <col min="4119" max="4351" width="9.140625" style="123"/>
    <col min="4352" max="4352" width="27.28515625" style="123" bestFit="1" customWidth="1"/>
    <col min="4353" max="4353" width="7.42578125" style="123" customWidth="1"/>
    <col min="4354" max="4373" width="5.7109375" style="123" customWidth="1"/>
    <col min="4374" max="4374" width="6.42578125" style="123" bestFit="1" customWidth="1"/>
    <col min="4375" max="4607" width="9.140625" style="123"/>
    <col min="4608" max="4608" width="27.28515625" style="123" bestFit="1" customWidth="1"/>
    <col min="4609" max="4609" width="7.42578125" style="123" customWidth="1"/>
    <col min="4610" max="4629" width="5.7109375" style="123" customWidth="1"/>
    <col min="4630" max="4630" width="6.42578125" style="123" bestFit="1" customWidth="1"/>
    <col min="4631" max="4863" width="9.140625" style="123"/>
    <col min="4864" max="4864" width="27.28515625" style="123" bestFit="1" customWidth="1"/>
    <col min="4865" max="4865" width="7.42578125" style="123" customWidth="1"/>
    <col min="4866" max="4885" width="5.7109375" style="123" customWidth="1"/>
    <col min="4886" max="4886" width="6.42578125" style="123" bestFit="1" customWidth="1"/>
    <col min="4887" max="5119" width="9.140625" style="123"/>
    <col min="5120" max="5120" width="27.28515625" style="123" bestFit="1" customWidth="1"/>
    <col min="5121" max="5121" width="7.42578125" style="123" customWidth="1"/>
    <col min="5122" max="5141" width="5.7109375" style="123" customWidth="1"/>
    <col min="5142" max="5142" width="6.42578125" style="123" bestFit="1" customWidth="1"/>
    <col min="5143" max="5375" width="9.140625" style="123"/>
    <col min="5376" max="5376" width="27.28515625" style="123" bestFit="1" customWidth="1"/>
    <col min="5377" max="5377" width="7.42578125" style="123" customWidth="1"/>
    <col min="5378" max="5397" width="5.7109375" style="123" customWidth="1"/>
    <col min="5398" max="5398" width="6.42578125" style="123" bestFit="1" customWidth="1"/>
    <col min="5399" max="5631" width="9.140625" style="123"/>
    <col min="5632" max="5632" width="27.28515625" style="123" bestFit="1" customWidth="1"/>
    <col min="5633" max="5633" width="7.42578125" style="123" customWidth="1"/>
    <col min="5634" max="5653" width="5.7109375" style="123" customWidth="1"/>
    <col min="5654" max="5654" width="6.42578125" style="123" bestFit="1" customWidth="1"/>
    <col min="5655" max="5887" width="9.140625" style="123"/>
    <col min="5888" max="5888" width="27.28515625" style="123" bestFit="1" customWidth="1"/>
    <col min="5889" max="5889" width="7.42578125" style="123" customWidth="1"/>
    <col min="5890" max="5909" width="5.7109375" style="123" customWidth="1"/>
    <col min="5910" max="5910" width="6.42578125" style="123" bestFit="1" customWidth="1"/>
    <col min="5911" max="6143" width="9.140625" style="123"/>
    <col min="6144" max="6144" width="27.28515625" style="123" bestFit="1" customWidth="1"/>
    <col min="6145" max="6145" width="7.42578125" style="123" customWidth="1"/>
    <col min="6146" max="6165" width="5.7109375" style="123" customWidth="1"/>
    <col min="6166" max="6166" width="6.42578125" style="123" bestFit="1" customWidth="1"/>
    <col min="6167" max="6399" width="9.140625" style="123"/>
    <col min="6400" max="6400" width="27.28515625" style="123" bestFit="1" customWidth="1"/>
    <col min="6401" max="6401" width="7.42578125" style="123" customWidth="1"/>
    <col min="6402" max="6421" width="5.7109375" style="123" customWidth="1"/>
    <col min="6422" max="6422" width="6.42578125" style="123" bestFit="1" customWidth="1"/>
    <col min="6423" max="6655" width="9.140625" style="123"/>
    <col min="6656" max="6656" width="27.28515625" style="123" bestFit="1" customWidth="1"/>
    <col min="6657" max="6657" width="7.42578125" style="123" customWidth="1"/>
    <col min="6658" max="6677" width="5.7109375" style="123" customWidth="1"/>
    <col min="6678" max="6678" width="6.42578125" style="123" bestFit="1" customWidth="1"/>
    <col min="6679" max="6911" width="9.140625" style="123"/>
    <col min="6912" max="6912" width="27.28515625" style="123" bestFit="1" customWidth="1"/>
    <col min="6913" max="6913" width="7.42578125" style="123" customWidth="1"/>
    <col min="6914" max="6933" width="5.7109375" style="123" customWidth="1"/>
    <col min="6934" max="6934" width="6.42578125" style="123" bestFit="1" customWidth="1"/>
    <col min="6935" max="7167" width="9.140625" style="123"/>
    <col min="7168" max="7168" width="27.28515625" style="123" bestFit="1" customWidth="1"/>
    <col min="7169" max="7169" width="7.42578125" style="123" customWidth="1"/>
    <col min="7170" max="7189" width="5.7109375" style="123" customWidth="1"/>
    <col min="7190" max="7190" width="6.42578125" style="123" bestFit="1" customWidth="1"/>
    <col min="7191" max="7423" width="9.140625" style="123"/>
    <col min="7424" max="7424" width="27.28515625" style="123" bestFit="1" customWidth="1"/>
    <col min="7425" max="7425" width="7.42578125" style="123" customWidth="1"/>
    <col min="7426" max="7445" width="5.7109375" style="123" customWidth="1"/>
    <col min="7446" max="7446" width="6.42578125" style="123" bestFit="1" customWidth="1"/>
    <col min="7447" max="7679" width="9.140625" style="123"/>
    <col min="7680" max="7680" width="27.28515625" style="123" bestFit="1" customWidth="1"/>
    <col min="7681" max="7681" width="7.42578125" style="123" customWidth="1"/>
    <col min="7682" max="7701" width="5.7109375" style="123" customWidth="1"/>
    <col min="7702" max="7702" width="6.42578125" style="123" bestFit="1" customWidth="1"/>
    <col min="7703" max="7935" width="9.140625" style="123"/>
    <col min="7936" max="7936" width="27.28515625" style="123" bestFit="1" customWidth="1"/>
    <col min="7937" max="7937" width="7.42578125" style="123" customWidth="1"/>
    <col min="7938" max="7957" width="5.7109375" style="123" customWidth="1"/>
    <col min="7958" max="7958" width="6.42578125" style="123" bestFit="1" customWidth="1"/>
    <col min="7959" max="8191" width="9.140625" style="123"/>
    <col min="8192" max="8192" width="27.28515625" style="123" bestFit="1" customWidth="1"/>
    <col min="8193" max="8193" width="7.42578125" style="123" customWidth="1"/>
    <col min="8194" max="8213" width="5.7109375" style="123" customWidth="1"/>
    <col min="8214" max="8214" width="6.42578125" style="123" bestFit="1" customWidth="1"/>
    <col min="8215" max="8447" width="9.140625" style="123"/>
    <col min="8448" max="8448" width="27.28515625" style="123" bestFit="1" customWidth="1"/>
    <col min="8449" max="8449" width="7.42578125" style="123" customWidth="1"/>
    <col min="8450" max="8469" width="5.7109375" style="123" customWidth="1"/>
    <col min="8470" max="8470" width="6.42578125" style="123" bestFit="1" customWidth="1"/>
    <col min="8471" max="8703" width="9.140625" style="123"/>
    <col min="8704" max="8704" width="27.28515625" style="123" bestFit="1" customWidth="1"/>
    <col min="8705" max="8705" width="7.42578125" style="123" customWidth="1"/>
    <col min="8706" max="8725" width="5.7109375" style="123" customWidth="1"/>
    <col min="8726" max="8726" width="6.42578125" style="123" bestFit="1" customWidth="1"/>
    <col min="8727" max="8959" width="9.140625" style="123"/>
    <col min="8960" max="8960" width="27.28515625" style="123" bestFit="1" customWidth="1"/>
    <col min="8961" max="8961" width="7.42578125" style="123" customWidth="1"/>
    <col min="8962" max="8981" width="5.7109375" style="123" customWidth="1"/>
    <col min="8982" max="8982" width="6.42578125" style="123" bestFit="1" customWidth="1"/>
    <col min="8983" max="9215" width="9.140625" style="123"/>
    <col min="9216" max="9216" width="27.28515625" style="123" bestFit="1" customWidth="1"/>
    <col min="9217" max="9217" width="7.42578125" style="123" customWidth="1"/>
    <col min="9218" max="9237" width="5.7109375" style="123" customWidth="1"/>
    <col min="9238" max="9238" width="6.42578125" style="123" bestFit="1" customWidth="1"/>
    <col min="9239" max="9471" width="9.140625" style="123"/>
    <col min="9472" max="9472" width="27.28515625" style="123" bestFit="1" customWidth="1"/>
    <col min="9473" max="9473" width="7.42578125" style="123" customWidth="1"/>
    <col min="9474" max="9493" width="5.7109375" style="123" customWidth="1"/>
    <col min="9494" max="9494" width="6.42578125" style="123" bestFit="1" customWidth="1"/>
    <col min="9495" max="9727" width="9.140625" style="123"/>
    <col min="9728" max="9728" width="27.28515625" style="123" bestFit="1" customWidth="1"/>
    <col min="9729" max="9729" width="7.42578125" style="123" customWidth="1"/>
    <col min="9730" max="9749" width="5.7109375" style="123" customWidth="1"/>
    <col min="9750" max="9750" width="6.42578125" style="123" bestFit="1" customWidth="1"/>
    <col min="9751" max="9983" width="9.140625" style="123"/>
    <col min="9984" max="9984" width="27.28515625" style="123" bestFit="1" customWidth="1"/>
    <col min="9985" max="9985" width="7.42578125" style="123" customWidth="1"/>
    <col min="9986" max="10005" width="5.7109375" style="123" customWidth="1"/>
    <col min="10006" max="10006" width="6.42578125" style="123" bestFit="1" customWidth="1"/>
    <col min="10007" max="10239" width="9.140625" style="123"/>
    <col min="10240" max="10240" width="27.28515625" style="123" bestFit="1" customWidth="1"/>
    <col min="10241" max="10241" width="7.42578125" style="123" customWidth="1"/>
    <col min="10242" max="10261" width="5.7109375" style="123" customWidth="1"/>
    <col min="10262" max="10262" width="6.42578125" style="123" bestFit="1" customWidth="1"/>
    <col min="10263" max="10495" width="9.140625" style="123"/>
    <col min="10496" max="10496" width="27.28515625" style="123" bestFit="1" customWidth="1"/>
    <col min="10497" max="10497" width="7.42578125" style="123" customWidth="1"/>
    <col min="10498" max="10517" width="5.7109375" style="123" customWidth="1"/>
    <col min="10518" max="10518" width="6.42578125" style="123" bestFit="1" customWidth="1"/>
    <col min="10519" max="10751" width="9.140625" style="123"/>
    <col min="10752" max="10752" width="27.28515625" style="123" bestFit="1" customWidth="1"/>
    <col min="10753" max="10753" width="7.42578125" style="123" customWidth="1"/>
    <col min="10754" max="10773" width="5.7109375" style="123" customWidth="1"/>
    <col min="10774" max="10774" width="6.42578125" style="123" bestFit="1" customWidth="1"/>
    <col min="10775" max="11007" width="9.140625" style="123"/>
    <col min="11008" max="11008" width="27.28515625" style="123" bestFit="1" customWidth="1"/>
    <col min="11009" max="11009" width="7.42578125" style="123" customWidth="1"/>
    <col min="11010" max="11029" width="5.7109375" style="123" customWidth="1"/>
    <col min="11030" max="11030" width="6.42578125" style="123" bestFit="1" customWidth="1"/>
    <col min="11031" max="11263" width="9.140625" style="123"/>
    <col min="11264" max="11264" width="27.28515625" style="123" bestFit="1" customWidth="1"/>
    <col min="11265" max="11265" width="7.42578125" style="123" customWidth="1"/>
    <col min="11266" max="11285" width="5.7109375" style="123" customWidth="1"/>
    <col min="11286" max="11286" width="6.42578125" style="123" bestFit="1" customWidth="1"/>
    <col min="11287" max="11519" width="9.140625" style="123"/>
    <col min="11520" max="11520" width="27.28515625" style="123" bestFit="1" customWidth="1"/>
    <col min="11521" max="11521" width="7.42578125" style="123" customWidth="1"/>
    <col min="11522" max="11541" width="5.7109375" style="123" customWidth="1"/>
    <col min="11542" max="11542" width="6.42578125" style="123" bestFit="1" customWidth="1"/>
    <col min="11543" max="11775" width="9.140625" style="123"/>
    <col min="11776" max="11776" width="27.28515625" style="123" bestFit="1" customWidth="1"/>
    <col min="11777" max="11777" width="7.42578125" style="123" customWidth="1"/>
    <col min="11778" max="11797" width="5.7109375" style="123" customWidth="1"/>
    <col min="11798" max="11798" width="6.42578125" style="123" bestFit="1" customWidth="1"/>
    <col min="11799" max="12031" width="9.140625" style="123"/>
    <col min="12032" max="12032" width="27.28515625" style="123" bestFit="1" customWidth="1"/>
    <col min="12033" max="12033" width="7.42578125" style="123" customWidth="1"/>
    <col min="12034" max="12053" width="5.7109375" style="123" customWidth="1"/>
    <col min="12054" max="12054" width="6.42578125" style="123" bestFit="1" customWidth="1"/>
    <col min="12055" max="12287" width="9.140625" style="123"/>
    <col min="12288" max="12288" width="27.28515625" style="123" bestFit="1" customWidth="1"/>
    <col min="12289" max="12289" width="7.42578125" style="123" customWidth="1"/>
    <col min="12290" max="12309" width="5.7109375" style="123" customWidth="1"/>
    <col min="12310" max="12310" width="6.42578125" style="123" bestFit="1" customWidth="1"/>
    <col min="12311" max="12543" width="9.140625" style="123"/>
    <col min="12544" max="12544" width="27.28515625" style="123" bestFit="1" customWidth="1"/>
    <col min="12545" max="12545" width="7.42578125" style="123" customWidth="1"/>
    <col min="12546" max="12565" width="5.7109375" style="123" customWidth="1"/>
    <col min="12566" max="12566" width="6.42578125" style="123" bestFit="1" customWidth="1"/>
    <col min="12567" max="12799" width="9.140625" style="123"/>
    <col min="12800" max="12800" width="27.28515625" style="123" bestFit="1" customWidth="1"/>
    <col min="12801" max="12801" width="7.42578125" style="123" customWidth="1"/>
    <col min="12802" max="12821" width="5.7109375" style="123" customWidth="1"/>
    <col min="12822" max="12822" width="6.42578125" style="123" bestFit="1" customWidth="1"/>
    <col min="12823" max="13055" width="9.140625" style="123"/>
    <col min="13056" max="13056" width="27.28515625" style="123" bestFit="1" customWidth="1"/>
    <col min="13057" max="13057" width="7.42578125" style="123" customWidth="1"/>
    <col min="13058" max="13077" width="5.7109375" style="123" customWidth="1"/>
    <col min="13078" max="13078" width="6.42578125" style="123" bestFit="1" customWidth="1"/>
    <col min="13079" max="13311" width="9.140625" style="123"/>
    <col min="13312" max="13312" width="27.28515625" style="123" bestFit="1" customWidth="1"/>
    <col min="13313" max="13313" width="7.42578125" style="123" customWidth="1"/>
    <col min="13314" max="13333" width="5.7109375" style="123" customWidth="1"/>
    <col min="13334" max="13334" width="6.42578125" style="123" bestFit="1" customWidth="1"/>
    <col min="13335" max="13567" width="9.140625" style="123"/>
    <col min="13568" max="13568" width="27.28515625" style="123" bestFit="1" customWidth="1"/>
    <col min="13569" max="13569" width="7.42578125" style="123" customWidth="1"/>
    <col min="13570" max="13589" width="5.7109375" style="123" customWidth="1"/>
    <col min="13590" max="13590" width="6.42578125" style="123" bestFit="1" customWidth="1"/>
    <col min="13591" max="13823" width="9.140625" style="123"/>
    <col min="13824" max="13824" width="27.28515625" style="123" bestFit="1" customWidth="1"/>
    <col min="13825" max="13825" width="7.42578125" style="123" customWidth="1"/>
    <col min="13826" max="13845" width="5.7109375" style="123" customWidth="1"/>
    <col min="13846" max="13846" width="6.42578125" style="123" bestFit="1" customWidth="1"/>
    <col min="13847" max="14079" width="9.140625" style="123"/>
    <col min="14080" max="14080" width="27.28515625" style="123" bestFit="1" customWidth="1"/>
    <col min="14081" max="14081" width="7.42578125" style="123" customWidth="1"/>
    <col min="14082" max="14101" width="5.7109375" style="123" customWidth="1"/>
    <col min="14102" max="14102" width="6.42578125" style="123" bestFit="1" customWidth="1"/>
    <col min="14103" max="14335" width="9.140625" style="123"/>
    <col min="14336" max="14336" width="27.28515625" style="123" bestFit="1" customWidth="1"/>
    <col min="14337" max="14337" width="7.42578125" style="123" customWidth="1"/>
    <col min="14338" max="14357" width="5.7109375" style="123" customWidth="1"/>
    <col min="14358" max="14358" width="6.42578125" style="123" bestFit="1" customWidth="1"/>
    <col min="14359" max="14591" width="9.140625" style="123"/>
    <col min="14592" max="14592" width="27.28515625" style="123" bestFit="1" customWidth="1"/>
    <col min="14593" max="14593" width="7.42578125" style="123" customWidth="1"/>
    <col min="14594" max="14613" width="5.7109375" style="123" customWidth="1"/>
    <col min="14614" max="14614" width="6.42578125" style="123" bestFit="1" customWidth="1"/>
    <col min="14615" max="14847" width="9.140625" style="123"/>
    <col min="14848" max="14848" width="27.28515625" style="123" bestFit="1" customWidth="1"/>
    <col min="14849" max="14849" width="7.42578125" style="123" customWidth="1"/>
    <col min="14850" max="14869" width="5.7109375" style="123" customWidth="1"/>
    <col min="14870" max="14870" width="6.42578125" style="123" bestFit="1" customWidth="1"/>
    <col min="14871" max="15103" width="9.140625" style="123"/>
    <col min="15104" max="15104" width="27.28515625" style="123" bestFit="1" customWidth="1"/>
    <col min="15105" max="15105" width="7.42578125" style="123" customWidth="1"/>
    <col min="15106" max="15125" width="5.7109375" style="123" customWidth="1"/>
    <col min="15126" max="15126" width="6.42578125" style="123" bestFit="1" customWidth="1"/>
    <col min="15127" max="15359" width="9.140625" style="123"/>
    <col min="15360" max="15360" width="27.28515625" style="123" bestFit="1" customWidth="1"/>
    <col min="15361" max="15361" width="7.42578125" style="123" customWidth="1"/>
    <col min="15362" max="15381" width="5.7109375" style="123" customWidth="1"/>
    <col min="15382" max="15382" width="6.42578125" style="123" bestFit="1" customWidth="1"/>
    <col min="15383" max="15615" width="9.140625" style="123"/>
    <col min="15616" max="15616" width="27.28515625" style="123" bestFit="1" customWidth="1"/>
    <col min="15617" max="15617" width="7.42578125" style="123" customWidth="1"/>
    <col min="15618" max="15637" width="5.7109375" style="123" customWidth="1"/>
    <col min="15638" max="15638" width="6.42578125" style="123" bestFit="1" customWidth="1"/>
    <col min="15639" max="15871" width="9.140625" style="123"/>
    <col min="15872" max="15872" width="27.28515625" style="123" bestFit="1" customWidth="1"/>
    <col min="15873" max="15873" width="7.42578125" style="123" customWidth="1"/>
    <col min="15874" max="15893" width="5.7109375" style="123" customWidth="1"/>
    <col min="15894" max="15894" width="6.42578125" style="123" bestFit="1" customWidth="1"/>
    <col min="15895" max="16127" width="9.140625" style="123"/>
    <col min="16128" max="16128" width="27.28515625" style="123" bestFit="1" customWidth="1"/>
    <col min="16129" max="16129" width="7.42578125" style="123" customWidth="1"/>
    <col min="16130" max="16149" width="5.7109375" style="123" customWidth="1"/>
    <col min="16150" max="16150" width="6.42578125" style="123" bestFit="1" customWidth="1"/>
    <col min="16151" max="16384" width="9.140625" style="123"/>
  </cols>
  <sheetData>
    <row r="1" spans="1:22">
      <c r="A1" s="134" t="s">
        <v>288</v>
      </c>
    </row>
    <row r="2" spans="1:22">
      <c r="A2" s="134" t="s">
        <v>289</v>
      </c>
    </row>
    <row r="5" spans="1:22">
      <c r="B5" s="313" t="s">
        <v>72</v>
      </c>
      <c r="C5" s="313"/>
      <c r="D5" s="313"/>
      <c r="E5" s="313"/>
      <c r="F5" s="313"/>
      <c r="G5" s="313" t="s">
        <v>290</v>
      </c>
      <c r="H5" s="313"/>
      <c r="I5" s="313"/>
      <c r="J5" s="313"/>
      <c r="K5" s="313"/>
      <c r="L5" s="313" t="s">
        <v>291</v>
      </c>
      <c r="M5" s="313"/>
      <c r="N5" s="313"/>
      <c r="O5" s="313"/>
      <c r="P5" s="313"/>
      <c r="Q5" s="313" t="s">
        <v>68</v>
      </c>
      <c r="R5" s="313"/>
      <c r="S5" s="313"/>
      <c r="T5" s="313"/>
      <c r="U5" s="313"/>
    </row>
    <row r="6" spans="1:22">
      <c r="B6" s="255" t="s">
        <v>292</v>
      </c>
      <c r="C6" s="255" t="s">
        <v>293</v>
      </c>
      <c r="D6" s="251" t="s">
        <v>294</v>
      </c>
      <c r="E6" s="251" t="s">
        <v>295</v>
      </c>
      <c r="F6" s="251" t="s">
        <v>296</v>
      </c>
      <c r="G6" s="255" t="s">
        <v>292</v>
      </c>
      <c r="H6" s="255" t="s">
        <v>293</v>
      </c>
      <c r="I6" s="251" t="s">
        <v>294</v>
      </c>
      <c r="J6" s="251" t="s">
        <v>295</v>
      </c>
      <c r="K6" s="251" t="s">
        <v>296</v>
      </c>
      <c r="L6" s="255" t="s">
        <v>292</v>
      </c>
      <c r="M6" s="255" t="s">
        <v>293</v>
      </c>
      <c r="N6" s="251" t="s">
        <v>294</v>
      </c>
      <c r="O6" s="251" t="s">
        <v>295</v>
      </c>
      <c r="P6" s="251" t="s">
        <v>296</v>
      </c>
      <c r="Q6" s="255" t="s">
        <v>292</v>
      </c>
      <c r="R6" s="255" t="s">
        <v>293</v>
      </c>
      <c r="S6" s="251" t="s">
        <v>294</v>
      </c>
      <c r="T6" s="251" t="s">
        <v>295</v>
      </c>
      <c r="U6" s="251" t="s">
        <v>296</v>
      </c>
      <c r="V6" s="135"/>
    </row>
    <row r="7" spans="1:22">
      <c r="A7" s="133">
        <v>1980</v>
      </c>
      <c r="B7" s="256">
        <v>332.6</v>
      </c>
      <c r="C7" s="256">
        <v>319.5</v>
      </c>
      <c r="D7" s="256">
        <v>304.89999999999998</v>
      </c>
      <c r="E7" s="256">
        <v>292.8</v>
      </c>
      <c r="F7" s="256">
        <v>306</v>
      </c>
      <c r="G7" s="257">
        <v>280.2</v>
      </c>
      <c r="H7" s="256">
        <v>282</v>
      </c>
      <c r="I7" s="256">
        <v>286.60000000000002</v>
      </c>
      <c r="J7" s="256">
        <v>283.60000000000002</v>
      </c>
      <c r="K7" s="256">
        <v>300.60000000000002</v>
      </c>
      <c r="L7" s="256">
        <v>462.1</v>
      </c>
      <c r="M7" s="256">
        <v>380.6</v>
      </c>
      <c r="N7" s="256">
        <v>445.9</v>
      </c>
      <c r="O7" s="256">
        <v>439.2</v>
      </c>
      <c r="P7" s="256">
        <v>319</v>
      </c>
      <c r="Q7" s="256">
        <v>410.7</v>
      </c>
      <c r="R7" s="256">
        <v>191</v>
      </c>
      <c r="S7" s="256">
        <v>170.9</v>
      </c>
      <c r="T7" s="256">
        <v>202.6</v>
      </c>
      <c r="U7" s="256">
        <v>185</v>
      </c>
      <c r="V7" s="247"/>
    </row>
    <row r="8" spans="1:22">
      <c r="A8" s="133">
        <v>1981</v>
      </c>
      <c r="B8" s="256">
        <v>323.7</v>
      </c>
      <c r="C8" s="256">
        <v>296</v>
      </c>
      <c r="D8" s="256">
        <v>277.5</v>
      </c>
      <c r="E8" s="256">
        <v>288</v>
      </c>
      <c r="F8" s="256">
        <v>292.2</v>
      </c>
      <c r="G8" s="257">
        <v>278.8</v>
      </c>
      <c r="H8" s="256">
        <v>272.2</v>
      </c>
      <c r="I8" s="256">
        <v>265.8</v>
      </c>
      <c r="J8" s="256">
        <v>287.60000000000002</v>
      </c>
      <c r="K8" s="256">
        <v>308.39999999999998</v>
      </c>
      <c r="L8" s="256">
        <v>380.6</v>
      </c>
      <c r="M8" s="256">
        <v>371.9</v>
      </c>
      <c r="N8" s="256">
        <v>356.6</v>
      </c>
      <c r="O8" s="256">
        <v>389.4</v>
      </c>
      <c r="P8" s="256">
        <v>308.60000000000002</v>
      </c>
      <c r="Q8" s="256">
        <v>369.8</v>
      </c>
      <c r="R8" s="256">
        <v>168.7</v>
      </c>
      <c r="S8" s="256">
        <v>157.69999999999999</v>
      </c>
      <c r="T8" s="256">
        <v>167.9</v>
      </c>
      <c r="U8" s="256">
        <v>207.9</v>
      </c>
      <c r="V8" s="247"/>
    </row>
    <row r="9" spans="1:22">
      <c r="A9" s="133">
        <v>1982</v>
      </c>
      <c r="B9" s="256">
        <v>316.3</v>
      </c>
      <c r="C9" s="256">
        <v>296.89999999999998</v>
      </c>
      <c r="D9" s="256">
        <v>296.2</v>
      </c>
      <c r="E9" s="256">
        <v>293.89999999999998</v>
      </c>
      <c r="F9" s="256">
        <v>282.3</v>
      </c>
      <c r="G9" s="257">
        <v>281.10000000000002</v>
      </c>
      <c r="H9" s="256">
        <v>278.5</v>
      </c>
      <c r="I9" s="256">
        <v>295.7</v>
      </c>
      <c r="J9" s="256">
        <v>303.89999999999998</v>
      </c>
      <c r="K9" s="256">
        <v>298.3</v>
      </c>
      <c r="L9" s="256">
        <v>382.2</v>
      </c>
      <c r="M9" s="256">
        <v>371</v>
      </c>
      <c r="N9" s="256">
        <v>349.5</v>
      </c>
      <c r="O9" s="256">
        <v>399.6</v>
      </c>
      <c r="P9" s="256">
        <v>421.7</v>
      </c>
      <c r="Q9" s="256">
        <v>311.39999999999998</v>
      </c>
      <c r="R9" s="256">
        <v>156.30000000000001</v>
      </c>
      <c r="S9" s="256">
        <v>174</v>
      </c>
      <c r="T9" s="256">
        <v>181.6</v>
      </c>
      <c r="U9" s="256">
        <v>154.1</v>
      </c>
      <c r="V9" s="247"/>
    </row>
    <row r="10" spans="1:22">
      <c r="A10" s="133">
        <v>1983</v>
      </c>
      <c r="B10" s="256">
        <v>326.60000000000002</v>
      </c>
      <c r="C10" s="256">
        <v>310.3</v>
      </c>
      <c r="D10" s="256">
        <v>313.2</v>
      </c>
      <c r="E10" s="256">
        <v>310.2</v>
      </c>
      <c r="F10" s="256">
        <v>297.89999999999998</v>
      </c>
      <c r="G10" s="257">
        <v>302.10000000000002</v>
      </c>
      <c r="H10" s="256">
        <v>297.7</v>
      </c>
      <c r="I10" s="256">
        <v>316.10000000000002</v>
      </c>
      <c r="J10" s="256">
        <v>328.3</v>
      </c>
      <c r="K10" s="256">
        <v>324.7</v>
      </c>
      <c r="L10" s="256">
        <v>366.1</v>
      </c>
      <c r="M10" s="256">
        <v>378.1</v>
      </c>
      <c r="N10" s="256">
        <v>376.6</v>
      </c>
      <c r="O10" s="256">
        <v>361.3</v>
      </c>
      <c r="P10" s="256">
        <v>420.6</v>
      </c>
      <c r="Q10" s="256">
        <v>286.5</v>
      </c>
      <c r="R10" s="256">
        <v>165.9</v>
      </c>
      <c r="S10" s="256">
        <v>166.7</v>
      </c>
      <c r="T10" s="256">
        <v>181</v>
      </c>
      <c r="U10" s="256">
        <v>153.4</v>
      </c>
      <c r="V10" s="247"/>
    </row>
    <row r="11" spans="1:22">
      <c r="A11" s="133">
        <v>1984</v>
      </c>
      <c r="B11" s="256">
        <v>334.5</v>
      </c>
      <c r="C11" s="256">
        <v>307.89999999999998</v>
      </c>
      <c r="D11" s="256">
        <v>299.5</v>
      </c>
      <c r="E11" s="256">
        <v>296.8</v>
      </c>
      <c r="F11" s="256">
        <v>285.89999999999998</v>
      </c>
      <c r="G11" s="257">
        <v>311.89999999999998</v>
      </c>
      <c r="H11" s="256">
        <v>297.89999999999998</v>
      </c>
      <c r="I11" s="256">
        <v>313.10000000000002</v>
      </c>
      <c r="J11" s="256">
        <v>319.39999999999998</v>
      </c>
      <c r="K11" s="256">
        <v>310.5</v>
      </c>
      <c r="L11" s="256">
        <v>373.2</v>
      </c>
      <c r="M11" s="256">
        <v>406.4</v>
      </c>
      <c r="N11" s="256">
        <v>366.3</v>
      </c>
      <c r="O11" s="256">
        <v>408.7</v>
      </c>
      <c r="P11" s="256">
        <v>474</v>
      </c>
      <c r="Q11" s="256">
        <v>239.7</v>
      </c>
      <c r="R11" s="256">
        <v>129.30000000000001</v>
      </c>
      <c r="S11" s="256">
        <v>141.5</v>
      </c>
      <c r="T11" s="256">
        <v>146.5</v>
      </c>
      <c r="U11" s="256">
        <v>162.1</v>
      </c>
      <c r="V11" s="247"/>
    </row>
    <row r="12" spans="1:22">
      <c r="A12" s="133">
        <v>1985</v>
      </c>
      <c r="B12" s="256">
        <v>326.60000000000002</v>
      </c>
      <c r="C12" s="256">
        <v>302.39999999999998</v>
      </c>
      <c r="D12" s="256">
        <v>297.60000000000002</v>
      </c>
      <c r="E12" s="256">
        <v>298.7</v>
      </c>
      <c r="F12" s="256">
        <v>284.10000000000002</v>
      </c>
      <c r="G12" s="257">
        <v>312.3</v>
      </c>
      <c r="H12" s="256">
        <v>300.7</v>
      </c>
      <c r="I12" s="256">
        <v>320.10000000000002</v>
      </c>
      <c r="J12" s="256">
        <v>325.3</v>
      </c>
      <c r="K12" s="256">
        <v>325.5</v>
      </c>
      <c r="L12" s="256">
        <v>364.5</v>
      </c>
      <c r="M12" s="256">
        <v>381.8</v>
      </c>
      <c r="N12" s="256">
        <v>390.7</v>
      </c>
      <c r="O12" s="256">
        <v>403.7</v>
      </c>
      <c r="P12" s="256">
        <v>387.6</v>
      </c>
      <c r="Q12" s="256">
        <v>209</v>
      </c>
      <c r="R12" s="256">
        <v>110.2</v>
      </c>
      <c r="S12" s="256">
        <v>130.30000000000001</v>
      </c>
      <c r="T12" s="256">
        <v>138.9</v>
      </c>
      <c r="U12" s="256">
        <v>151.6</v>
      </c>
      <c r="V12" s="247"/>
    </row>
    <row r="13" spans="1:22">
      <c r="A13" s="133">
        <v>1986</v>
      </c>
      <c r="B13" s="256">
        <v>318.8</v>
      </c>
      <c r="C13" s="256">
        <v>301</v>
      </c>
      <c r="D13" s="256">
        <v>295.7</v>
      </c>
      <c r="E13" s="256">
        <v>290</v>
      </c>
      <c r="F13" s="256">
        <v>263.8</v>
      </c>
      <c r="G13" s="257">
        <v>307.8</v>
      </c>
      <c r="H13" s="256">
        <v>299.2</v>
      </c>
      <c r="I13" s="256">
        <v>315.39999999999998</v>
      </c>
      <c r="J13" s="256">
        <v>327.39999999999998</v>
      </c>
      <c r="K13" s="256">
        <v>308.7</v>
      </c>
      <c r="L13" s="256">
        <v>363.4</v>
      </c>
      <c r="M13" s="256">
        <v>415.2</v>
      </c>
      <c r="N13" s="256">
        <v>386.9</v>
      </c>
      <c r="O13" s="256">
        <v>386</v>
      </c>
      <c r="P13" s="256">
        <v>364.8</v>
      </c>
      <c r="Q13" s="256">
        <v>214.3</v>
      </c>
      <c r="R13" s="256">
        <v>108.4</v>
      </c>
      <c r="S13" s="256">
        <v>112.1</v>
      </c>
      <c r="T13" s="256">
        <v>141.69999999999999</v>
      </c>
      <c r="U13" s="256">
        <v>150.80000000000001</v>
      </c>
      <c r="V13" s="247"/>
    </row>
    <row r="14" spans="1:22">
      <c r="A14" s="133">
        <v>1987</v>
      </c>
      <c r="B14" s="256">
        <v>321</v>
      </c>
      <c r="C14" s="256">
        <v>301.3</v>
      </c>
      <c r="D14" s="256">
        <v>290.89999999999998</v>
      </c>
      <c r="E14" s="256">
        <v>273</v>
      </c>
      <c r="F14" s="256">
        <v>276.3</v>
      </c>
      <c r="G14" s="257">
        <v>310.60000000000002</v>
      </c>
      <c r="H14" s="256">
        <v>306</v>
      </c>
      <c r="I14" s="256">
        <v>306.10000000000002</v>
      </c>
      <c r="J14" s="256">
        <v>311.89999999999998</v>
      </c>
      <c r="K14" s="256">
        <v>324.89999999999998</v>
      </c>
      <c r="L14" s="256">
        <v>369.6</v>
      </c>
      <c r="M14" s="256">
        <v>384.6</v>
      </c>
      <c r="N14" s="256">
        <v>405.9</v>
      </c>
      <c r="O14" s="256">
        <v>337.6</v>
      </c>
      <c r="P14" s="256">
        <v>396</v>
      </c>
      <c r="Q14" s="256">
        <v>202</v>
      </c>
      <c r="R14" s="256">
        <v>119.6</v>
      </c>
      <c r="S14" s="256">
        <v>102.8</v>
      </c>
      <c r="T14" s="256">
        <v>129.1</v>
      </c>
      <c r="U14" s="256">
        <v>134.9</v>
      </c>
      <c r="V14" s="137"/>
    </row>
    <row r="15" spans="1:22">
      <c r="A15" s="133">
        <v>1988</v>
      </c>
      <c r="B15" s="256">
        <v>310.10000000000002</v>
      </c>
      <c r="C15" s="256">
        <v>284.8</v>
      </c>
      <c r="D15" s="256">
        <v>273</v>
      </c>
      <c r="E15" s="256">
        <v>272.7</v>
      </c>
      <c r="F15" s="256">
        <v>287</v>
      </c>
      <c r="G15" s="257">
        <v>305.2</v>
      </c>
      <c r="H15" s="256">
        <v>288.7</v>
      </c>
      <c r="I15" s="256">
        <v>289.60000000000002</v>
      </c>
      <c r="J15" s="256">
        <v>305.60000000000002</v>
      </c>
      <c r="K15" s="256">
        <v>337.7</v>
      </c>
      <c r="L15" s="256">
        <v>329.5</v>
      </c>
      <c r="M15" s="256">
        <v>361.9</v>
      </c>
      <c r="N15" s="256">
        <v>403</v>
      </c>
      <c r="O15" s="256">
        <v>405.2</v>
      </c>
      <c r="P15" s="256">
        <v>416.3</v>
      </c>
      <c r="Q15" s="256">
        <v>202.8</v>
      </c>
      <c r="R15" s="256">
        <v>98.8</v>
      </c>
      <c r="S15" s="256">
        <v>100.6</v>
      </c>
      <c r="T15" s="256">
        <v>118.2</v>
      </c>
      <c r="U15" s="256">
        <v>141.30000000000001</v>
      </c>
    </row>
    <row r="16" spans="1:22">
      <c r="A16" s="133">
        <v>1989</v>
      </c>
      <c r="B16" s="256">
        <v>304.7</v>
      </c>
      <c r="C16" s="256">
        <v>270.3</v>
      </c>
      <c r="D16" s="256">
        <v>270.2</v>
      </c>
      <c r="E16" s="256">
        <v>274.60000000000002</v>
      </c>
      <c r="F16" s="256">
        <v>271</v>
      </c>
      <c r="G16" s="257">
        <v>303</v>
      </c>
      <c r="H16" s="256">
        <v>272.3</v>
      </c>
      <c r="I16" s="256">
        <v>289.5</v>
      </c>
      <c r="J16" s="256">
        <v>308.2</v>
      </c>
      <c r="K16" s="256">
        <v>319.7</v>
      </c>
      <c r="L16" s="256">
        <v>314.39999999999998</v>
      </c>
      <c r="M16" s="256">
        <v>361.6</v>
      </c>
      <c r="N16" s="256">
        <v>360.1</v>
      </c>
      <c r="O16" s="256">
        <v>388.8</v>
      </c>
      <c r="P16" s="256">
        <v>386.6</v>
      </c>
      <c r="Q16" s="256">
        <v>178.5</v>
      </c>
      <c r="R16" s="256">
        <v>92.2</v>
      </c>
      <c r="S16" s="256">
        <v>88.3</v>
      </c>
      <c r="T16" s="256">
        <v>108.8</v>
      </c>
      <c r="U16" s="256">
        <v>112.5</v>
      </c>
    </row>
    <row r="17" spans="1:22" ht="12" customHeight="1">
      <c r="A17" s="133">
        <v>1990</v>
      </c>
      <c r="B17" s="256">
        <v>285.2</v>
      </c>
      <c r="C17" s="256">
        <v>275.39999999999998</v>
      </c>
      <c r="D17" s="256">
        <v>272.8</v>
      </c>
      <c r="E17" s="256">
        <v>277</v>
      </c>
      <c r="F17" s="256">
        <v>270.5</v>
      </c>
      <c r="G17" s="257">
        <v>286.89999999999998</v>
      </c>
      <c r="H17" s="256">
        <v>279.60000000000002</v>
      </c>
      <c r="I17" s="256">
        <v>291.39999999999998</v>
      </c>
      <c r="J17" s="256">
        <v>304.8</v>
      </c>
      <c r="K17" s="256">
        <v>319.2</v>
      </c>
      <c r="L17" s="256">
        <v>288.89999999999998</v>
      </c>
      <c r="M17" s="256">
        <v>360</v>
      </c>
      <c r="N17" s="256">
        <v>368.1</v>
      </c>
      <c r="O17" s="256">
        <v>421.4</v>
      </c>
      <c r="P17" s="256">
        <v>406.8</v>
      </c>
      <c r="Q17" s="256">
        <v>181.7</v>
      </c>
      <c r="R17" s="256">
        <v>75.7</v>
      </c>
      <c r="S17" s="256">
        <v>89.4</v>
      </c>
      <c r="T17" s="256">
        <v>91.5</v>
      </c>
      <c r="U17" s="256">
        <v>119.4</v>
      </c>
    </row>
    <row r="18" spans="1:22">
      <c r="A18" s="133">
        <v>1991</v>
      </c>
      <c r="B18" s="256">
        <v>283.39999999999998</v>
      </c>
      <c r="C18" s="256">
        <v>272.3</v>
      </c>
      <c r="D18" s="256">
        <v>269.7</v>
      </c>
      <c r="E18" s="256">
        <v>275.10000000000002</v>
      </c>
      <c r="F18" s="256">
        <v>268.60000000000002</v>
      </c>
      <c r="G18" s="257">
        <v>287.2</v>
      </c>
      <c r="H18" s="256">
        <v>276.60000000000002</v>
      </c>
      <c r="I18" s="256">
        <v>283.5</v>
      </c>
      <c r="J18" s="256">
        <v>303.89999999999998</v>
      </c>
      <c r="K18" s="256">
        <v>309.8</v>
      </c>
      <c r="L18" s="256">
        <v>273</v>
      </c>
      <c r="M18" s="256">
        <v>334.8</v>
      </c>
      <c r="N18" s="256">
        <v>378</v>
      </c>
      <c r="O18" s="256">
        <v>408.5</v>
      </c>
      <c r="P18" s="256">
        <v>418.7</v>
      </c>
      <c r="Q18" s="256">
        <v>132</v>
      </c>
      <c r="R18" s="256">
        <v>69.2</v>
      </c>
      <c r="S18" s="256">
        <v>84.4</v>
      </c>
      <c r="T18" s="256">
        <v>95.1</v>
      </c>
      <c r="U18" s="256">
        <v>124.3</v>
      </c>
    </row>
    <row r="19" spans="1:22">
      <c r="A19" s="133">
        <v>1992</v>
      </c>
      <c r="B19" s="256">
        <v>278.10000000000002</v>
      </c>
      <c r="C19" s="256">
        <v>263.39999999999998</v>
      </c>
      <c r="D19" s="256">
        <v>272.60000000000002</v>
      </c>
      <c r="E19" s="256">
        <v>276.3</v>
      </c>
      <c r="F19" s="256">
        <v>269.10000000000002</v>
      </c>
      <c r="G19" s="257">
        <v>282.39999999999998</v>
      </c>
      <c r="H19" s="256">
        <v>267</v>
      </c>
      <c r="I19" s="256">
        <v>288.39999999999998</v>
      </c>
      <c r="J19" s="256">
        <v>304.3</v>
      </c>
      <c r="K19" s="256">
        <v>313.8</v>
      </c>
      <c r="L19" s="256">
        <v>271.39999999999998</v>
      </c>
      <c r="M19" s="256">
        <v>330.9</v>
      </c>
      <c r="N19" s="256">
        <v>374.5</v>
      </c>
      <c r="O19" s="256">
        <v>412.5</v>
      </c>
      <c r="P19" s="256">
        <v>399.7</v>
      </c>
      <c r="Q19" s="256">
        <v>142.5</v>
      </c>
      <c r="R19" s="256">
        <v>74.8</v>
      </c>
      <c r="S19" s="256">
        <v>80.599999999999994</v>
      </c>
      <c r="T19" s="256">
        <v>94.4</v>
      </c>
      <c r="U19" s="256">
        <v>123.1</v>
      </c>
      <c r="V19" s="247"/>
    </row>
    <row r="20" spans="1:22">
      <c r="A20" s="133">
        <v>1993</v>
      </c>
      <c r="B20" s="256">
        <v>265.8</v>
      </c>
      <c r="C20" s="256">
        <v>252.7</v>
      </c>
      <c r="D20" s="256">
        <v>263.5</v>
      </c>
      <c r="E20" s="256">
        <v>269.2</v>
      </c>
      <c r="F20" s="256">
        <v>272.10000000000002</v>
      </c>
      <c r="G20" s="257">
        <v>269.10000000000002</v>
      </c>
      <c r="H20" s="256">
        <v>258.3</v>
      </c>
      <c r="I20" s="256">
        <v>275.8</v>
      </c>
      <c r="J20" s="256">
        <v>300.2</v>
      </c>
      <c r="K20" s="256">
        <v>321</v>
      </c>
      <c r="L20" s="256">
        <v>257.60000000000002</v>
      </c>
      <c r="M20" s="256">
        <v>305.60000000000002</v>
      </c>
      <c r="N20" s="256">
        <v>369.3</v>
      </c>
      <c r="O20" s="256">
        <v>369.3</v>
      </c>
      <c r="P20" s="256">
        <v>366.7</v>
      </c>
      <c r="Q20" s="256">
        <v>132.80000000000001</v>
      </c>
      <c r="R20" s="256">
        <v>69</v>
      </c>
      <c r="S20" s="256">
        <v>86.8</v>
      </c>
      <c r="T20" s="256">
        <v>102.4</v>
      </c>
      <c r="U20" s="256">
        <v>102.7</v>
      </c>
      <c r="V20" s="247"/>
    </row>
    <row r="21" spans="1:22">
      <c r="A21" s="133">
        <v>1994</v>
      </c>
      <c r="B21" s="256">
        <v>260</v>
      </c>
      <c r="C21" s="256">
        <v>247.5</v>
      </c>
      <c r="D21" s="256">
        <v>257.3</v>
      </c>
      <c r="E21" s="256">
        <v>260.39999999999998</v>
      </c>
      <c r="F21" s="256">
        <v>266.60000000000002</v>
      </c>
      <c r="G21" s="257">
        <v>264.3</v>
      </c>
      <c r="H21" s="256">
        <v>250.7</v>
      </c>
      <c r="I21" s="256">
        <v>269.7</v>
      </c>
      <c r="J21" s="256">
        <v>289.39999999999998</v>
      </c>
      <c r="K21" s="256">
        <v>315.89999999999998</v>
      </c>
      <c r="L21" s="256">
        <v>255.4</v>
      </c>
      <c r="M21" s="256">
        <v>311.8</v>
      </c>
      <c r="N21" s="256">
        <v>362.6</v>
      </c>
      <c r="O21" s="256">
        <v>369.4</v>
      </c>
      <c r="P21" s="256">
        <v>376</v>
      </c>
      <c r="Q21" s="256">
        <v>121.2</v>
      </c>
      <c r="R21" s="256">
        <v>71.8</v>
      </c>
      <c r="S21" s="256">
        <v>73.7</v>
      </c>
      <c r="T21" s="256">
        <v>97.8</v>
      </c>
      <c r="U21" s="256">
        <v>94.9</v>
      </c>
      <c r="V21" s="247"/>
    </row>
    <row r="22" spans="1:22">
      <c r="A22" s="133">
        <v>1995</v>
      </c>
      <c r="B22" s="256">
        <v>258.3</v>
      </c>
      <c r="C22" s="256">
        <v>246.1</v>
      </c>
      <c r="D22" s="256">
        <v>251.7</v>
      </c>
      <c r="E22" s="256">
        <v>254.6</v>
      </c>
      <c r="F22" s="256">
        <v>261.7</v>
      </c>
      <c r="G22" s="257">
        <v>264.60000000000002</v>
      </c>
      <c r="H22" s="256">
        <v>251.6</v>
      </c>
      <c r="I22" s="256">
        <v>267.89999999999998</v>
      </c>
      <c r="J22" s="256">
        <v>280.10000000000002</v>
      </c>
      <c r="K22" s="256">
        <v>307.8</v>
      </c>
      <c r="L22" s="256">
        <v>244.8</v>
      </c>
      <c r="M22" s="256">
        <v>303.89999999999998</v>
      </c>
      <c r="N22" s="256">
        <v>330.4</v>
      </c>
      <c r="O22" s="256">
        <v>390.5</v>
      </c>
      <c r="P22" s="256">
        <v>362.7</v>
      </c>
      <c r="Q22" s="256">
        <v>117.3</v>
      </c>
      <c r="R22" s="256">
        <v>57.5</v>
      </c>
      <c r="S22" s="256">
        <v>69.099999999999994</v>
      </c>
      <c r="T22" s="256">
        <v>86.7</v>
      </c>
      <c r="U22" s="256">
        <v>95.5</v>
      </c>
      <c r="V22" s="247"/>
    </row>
    <row r="23" spans="1:22">
      <c r="A23" s="133">
        <v>1996</v>
      </c>
      <c r="B23" s="256">
        <v>257.2</v>
      </c>
      <c r="C23" s="256">
        <v>236.2</v>
      </c>
      <c r="D23" s="256">
        <v>250.5</v>
      </c>
      <c r="E23" s="256">
        <v>264.3</v>
      </c>
      <c r="F23" s="256">
        <v>258.60000000000002</v>
      </c>
      <c r="G23" s="257">
        <v>264.7</v>
      </c>
      <c r="H23" s="256">
        <v>241.7</v>
      </c>
      <c r="I23" s="256">
        <v>268</v>
      </c>
      <c r="J23" s="256">
        <v>299.10000000000002</v>
      </c>
      <c r="K23" s="256">
        <v>302.5</v>
      </c>
      <c r="L23" s="256">
        <v>241.3</v>
      </c>
      <c r="M23" s="256">
        <v>296.60000000000002</v>
      </c>
      <c r="N23" s="256">
        <v>320.39999999999998</v>
      </c>
      <c r="O23" s="256">
        <v>336.4</v>
      </c>
      <c r="P23" s="256">
        <v>379.3</v>
      </c>
      <c r="Q23" s="256">
        <v>105.8</v>
      </c>
      <c r="R23" s="256">
        <v>63</v>
      </c>
      <c r="S23" s="256">
        <v>66</v>
      </c>
      <c r="T23" s="256">
        <v>76.8</v>
      </c>
      <c r="U23" s="256">
        <v>95.8</v>
      </c>
      <c r="V23" s="247"/>
    </row>
    <row r="24" spans="1:22">
      <c r="A24" s="133">
        <v>1997</v>
      </c>
      <c r="B24" s="256">
        <v>252.5</v>
      </c>
      <c r="C24" s="256">
        <v>240</v>
      </c>
      <c r="D24" s="256">
        <v>241</v>
      </c>
      <c r="E24" s="256">
        <v>248</v>
      </c>
      <c r="F24" s="256">
        <v>256.3</v>
      </c>
      <c r="G24" s="257">
        <v>259.7</v>
      </c>
      <c r="H24" s="256">
        <v>248.7</v>
      </c>
      <c r="I24" s="256">
        <v>257.7</v>
      </c>
      <c r="J24" s="256">
        <v>278.39999999999998</v>
      </c>
      <c r="K24" s="256">
        <v>306.10000000000002</v>
      </c>
      <c r="L24" s="256">
        <v>236.4</v>
      </c>
      <c r="M24" s="256">
        <v>300.3</v>
      </c>
      <c r="N24" s="256">
        <v>323.2</v>
      </c>
      <c r="O24" s="256">
        <v>351.3</v>
      </c>
      <c r="P24" s="256">
        <v>360.1</v>
      </c>
      <c r="Q24" s="256">
        <v>110.9</v>
      </c>
      <c r="R24" s="256">
        <v>50.9</v>
      </c>
      <c r="S24" s="256">
        <v>66.2</v>
      </c>
      <c r="T24" s="256">
        <v>74.900000000000006</v>
      </c>
      <c r="U24" s="256">
        <v>96.3</v>
      </c>
      <c r="V24" s="247"/>
    </row>
    <row r="25" spans="1:22">
      <c r="A25" s="133">
        <v>1998</v>
      </c>
      <c r="B25" s="256">
        <v>258.3</v>
      </c>
      <c r="C25" s="256">
        <v>232.7</v>
      </c>
      <c r="D25" s="256">
        <v>236.2</v>
      </c>
      <c r="E25" s="256">
        <v>246.5</v>
      </c>
      <c r="F25" s="256">
        <v>247.7</v>
      </c>
      <c r="G25" s="257">
        <v>267.7</v>
      </c>
      <c r="H25" s="256">
        <v>241.6</v>
      </c>
      <c r="I25" s="256">
        <v>254.6</v>
      </c>
      <c r="J25" s="256">
        <v>275</v>
      </c>
      <c r="K25" s="256">
        <v>299.10000000000002</v>
      </c>
      <c r="L25" s="256">
        <v>232.3</v>
      </c>
      <c r="M25" s="256">
        <v>284.5</v>
      </c>
      <c r="N25" s="256">
        <v>302.60000000000002</v>
      </c>
      <c r="O25" s="256">
        <v>342.1</v>
      </c>
      <c r="P25" s="256">
        <v>305.5</v>
      </c>
      <c r="Q25" s="256">
        <v>93.5</v>
      </c>
      <c r="R25" s="256">
        <v>53.5</v>
      </c>
      <c r="S25" s="256">
        <v>62</v>
      </c>
      <c r="T25" s="256">
        <v>72.2</v>
      </c>
      <c r="U25" s="256">
        <v>79.099999999999994</v>
      </c>
      <c r="V25" s="247"/>
    </row>
    <row r="26" spans="1:22">
      <c r="A26" s="133">
        <v>1999</v>
      </c>
      <c r="B26" s="256">
        <v>256.7</v>
      </c>
      <c r="C26" s="256">
        <v>229.4</v>
      </c>
      <c r="D26" s="256">
        <v>234.6</v>
      </c>
      <c r="E26" s="256">
        <v>236</v>
      </c>
      <c r="F26" s="256">
        <v>247.3</v>
      </c>
      <c r="G26" s="257">
        <v>266</v>
      </c>
      <c r="H26" s="256">
        <v>239.2</v>
      </c>
      <c r="I26" s="256">
        <v>251.9</v>
      </c>
      <c r="J26" s="256">
        <v>265.39999999999998</v>
      </c>
      <c r="K26" s="256">
        <v>292.8</v>
      </c>
      <c r="L26" s="256">
        <v>224.4</v>
      </c>
      <c r="M26" s="256">
        <v>274.89999999999998</v>
      </c>
      <c r="N26" s="256">
        <v>302</v>
      </c>
      <c r="O26" s="256">
        <v>318.2</v>
      </c>
      <c r="P26" s="256">
        <v>348.7</v>
      </c>
      <c r="Q26" s="256">
        <v>96.6</v>
      </c>
      <c r="R26" s="256">
        <v>48.4</v>
      </c>
      <c r="S26" s="256">
        <v>64.599999999999994</v>
      </c>
      <c r="T26" s="256">
        <v>72.599999999999994</v>
      </c>
      <c r="U26" s="256">
        <v>78.3</v>
      </c>
      <c r="V26" s="247"/>
    </row>
    <row r="27" spans="1:22">
      <c r="A27" s="133">
        <v>2000</v>
      </c>
      <c r="B27" s="256">
        <v>255.1</v>
      </c>
      <c r="C27" s="256">
        <v>221.4</v>
      </c>
      <c r="D27" s="256">
        <v>225.6</v>
      </c>
      <c r="E27" s="256">
        <v>236.3</v>
      </c>
      <c r="F27" s="256">
        <v>235.5</v>
      </c>
      <c r="G27" s="257">
        <v>266</v>
      </c>
      <c r="H27" s="256">
        <v>232.1</v>
      </c>
      <c r="I27" s="256">
        <v>243.7</v>
      </c>
      <c r="J27" s="256">
        <v>268.5</v>
      </c>
      <c r="K27" s="256">
        <v>278.5</v>
      </c>
      <c r="L27" s="256">
        <v>218.5</v>
      </c>
      <c r="M27" s="256">
        <v>260.60000000000002</v>
      </c>
      <c r="N27" s="256">
        <v>297.60000000000002</v>
      </c>
      <c r="O27" s="256">
        <v>311.3</v>
      </c>
      <c r="P27" s="256">
        <v>357.4</v>
      </c>
      <c r="Q27" s="256">
        <v>97.9</v>
      </c>
      <c r="R27" s="256">
        <v>55.4</v>
      </c>
      <c r="S27" s="256">
        <v>52.2</v>
      </c>
      <c r="T27" s="256">
        <v>71.5</v>
      </c>
      <c r="U27" s="256">
        <v>81.3</v>
      </c>
      <c r="V27" s="247"/>
    </row>
    <row r="28" spans="1:22">
      <c r="A28" s="133">
        <v>2001</v>
      </c>
      <c r="B28" s="256">
        <v>251.6</v>
      </c>
      <c r="C28" s="256">
        <v>213.9</v>
      </c>
      <c r="D28" s="256">
        <v>220.3</v>
      </c>
      <c r="E28" s="256">
        <v>228.2</v>
      </c>
      <c r="F28" s="256">
        <v>230.7</v>
      </c>
      <c r="G28" s="257">
        <v>264.2</v>
      </c>
      <c r="H28" s="256">
        <v>224.8</v>
      </c>
      <c r="I28" s="256">
        <v>237.8</v>
      </c>
      <c r="J28" s="256">
        <v>257.8</v>
      </c>
      <c r="K28" s="256">
        <v>275.10000000000002</v>
      </c>
      <c r="L28" s="256">
        <v>199.9</v>
      </c>
      <c r="M28" s="256">
        <v>249.9</v>
      </c>
      <c r="N28" s="256">
        <v>281.5</v>
      </c>
      <c r="O28" s="256">
        <v>305.5</v>
      </c>
      <c r="P28" s="256">
        <v>312.89999999999998</v>
      </c>
      <c r="Q28" s="256">
        <v>86.3</v>
      </c>
      <c r="R28" s="256">
        <v>57.6</v>
      </c>
      <c r="S28" s="256">
        <v>56.5</v>
      </c>
      <c r="T28" s="256">
        <v>66.3</v>
      </c>
      <c r="U28" s="256">
        <v>79.099999999999994</v>
      </c>
    </row>
    <row r="29" spans="1:22">
      <c r="A29" s="133">
        <v>2002</v>
      </c>
      <c r="B29" s="256">
        <v>250.4</v>
      </c>
      <c r="C29" s="256">
        <v>212.6</v>
      </c>
      <c r="D29" s="256">
        <v>214.1</v>
      </c>
      <c r="E29" s="256">
        <v>218.2</v>
      </c>
      <c r="F29" s="256">
        <v>218.3</v>
      </c>
      <c r="G29" s="257">
        <v>263.89999999999998</v>
      </c>
      <c r="H29" s="256">
        <v>225</v>
      </c>
      <c r="I29" s="256">
        <v>234</v>
      </c>
      <c r="J29" s="256">
        <v>247.1</v>
      </c>
      <c r="K29" s="256">
        <v>260</v>
      </c>
      <c r="L29" s="256">
        <v>194.4</v>
      </c>
      <c r="M29" s="256">
        <v>234.7</v>
      </c>
      <c r="N29" s="256">
        <v>256.3</v>
      </c>
      <c r="O29" s="256">
        <v>304.39999999999998</v>
      </c>
      <c r="P29" s="256">
        <v>296.2</v>
      </c>
      <c r="Q29" s="256">
        <v>82.4</v>
      </c>
      <c r="R29" s="256">
        <v>53.2</v>
      </c>
      <c r="S29" s="256">
        <v>52.2</v>
      </c>
      <c r="T29" s="256">
        <v>60</v>
      </c>
      <c r="U29" s="256">
        <v>70</v>
      </c>
    </row>
    <row r="30" spans="1:22">
      <c r="A30" s="134" t="s">
        <v>297</v>
      </c>
      <c r="B30" s="256">
        <v>247.2</v>
      </c>
      <c r="C30" s="256">
        <v>208</v>
      </c>
      <c r="D30" s="256">
        <v>212.1</v>
      </c>
      <c r="E30" s="256">
        <v>210.5</v>
      </c>
      <c r="F30" s="256">
        <v>210.8</v>
      </c>
      <c r="G30" s="257">
        <v>261.2</v>
      </c>
      <c r="H30" s="256">
        <v>220.7</v>
      </c>
      <c r="I30" s="256">
        <v>232.9</v>
      </c>
      <c r="J30" s="256">
        <v>239.7</v>
      </c>
      <c r="K30" s="256">
        <v>253.2</v>
      </c>
      <c r="L30" s="256">
        <v>185.4</v>
      </c>
      <c r="M30" s="256">
        <v>229.2</v>
      </c>
      <c r="N30" s="256">
        <v>264.3</v>
      </c>
      <c r="O30" s="256">
        <v>266.39999999999998</v>
      </c>
      <c r="P30" s="256">
        <v>265.89999999999998</v>
      </c>
      <c r="Q30" s="256">
        <v>76.2</v>
      </c>
      <c r="R30" s="256">
        <v>49.7</v>
      </c>
      <c r="S30" s="256">
        <v>53</v>
      </c>
      <c r="T30" s="256">
        <v>56.9</v>
      </c>
      <c r="U30" s="256">
        <v>66.3</v>
      </c>
    </row>
    <row r="31" spans="1:22">
      <c r="A31" s="134" t="s">
        <v>298</v>
      </c>
      <c r="B31" s="256">
        <v>244.7</v>
      </c>
      <c r="C31" s="256">
        <v>198.4</v>
      </c>
      <c r="D31" s="256">
        <v>202.6</v>
      </c>
      <c r="E31" s="256">
        <v>202.7</v>
      </c>
      <c r="F31" s="256">
        <v>203.3</v>
      </c>
      <c r="G31" s="257">
        <v>258.5</v>
      </c>
      <c r="H31" s="256">
        <v>212.1</v>
      </c>
      <c r="I31" s="256">
        <v>222.5</v>
      </c>
      <c r="J31" s="256">
        <v>231.2</v>
      </c>
      <c r="K31" s="256">
        <v>245.1</v>
      </c>
      <c r="L31" s="256">
        <v>180.1</v>
      </c>
      <c r="M31" s="256">
        <v>207.6</v>
      </c>
      <c r="N31" s="256">
        <v>228.3</v>
      </c>
      <c r="O31" s="256">
        <v>253.6</v>
      </c>
      <c r="P31" s="256">
        <v>252.6</v>
      </c>
      <c r="Q31" s="256">
        <v>74.3</v>
      </c>
      <c r="R31" s="256">
        <v>44.5</v>
      </c>
      <c r="S31" s="256">
        <v>54.7</v>
      </c>
      <c r="T31" s="256">
        <v>51.1</v>
      </c>
      <c r="U31" s="256">
        <v>62</v>
      </c>
    </row>
    <row r="32" spans="1:22">
      <c r="A32" s="134" t="s">
        <v>222</v>
      </c>
      <c r="B32" s="256">
        <v>239</v>
      </c>
      <c r="C32" s="256">
        <v>197.3</v>
      </c>
      <c r="D32" s="256">
        <v>192</v>
      </c>
      <c r="E32" s="256">
        <v>195.2</v>
      </c>
      <c r="F32" s="256">
        <v>198</v>
      </c>
      <c r="G32" s="257">
        <v>253.5</v>
      </c>
      <c r="H32" s="256">
        <v>211.5</v>
      </c>
      <c r="I32" s="256">
        <v>211.6</v>
      </c>
      <c r="J32" s="256">
        <v>222.1</v>
      </c>
      <c r="K32" s="256">
        <v>235.8</v>
      </c>
      <c r="L32" s="256">
        <v>162.4</v>
      </c>
      <c r="M32" s="256">
        <v>199.7</v>
      </c>
      <c r="N32" s="256">
        <v>210.5</v>
      </c>
      <c r="O32" s="256">
        <v>243.9</v>
      </c>
      <c r="P32" s="256">
        <v>253.7</v>
      </c>
      <c r="Q32" s="256">
        <v>78.900000000000006</v>
      </c>
      <c r="R32" s="256">
        <v>44.2</v>
      </c>
      <c r="S32" s="256">
        <v>46.7</v>
      </c>
      <c r="T32" s="256">
        <v>47.4</v>
      </c>
      <c r="U32" s="256">
        <v>60</v>
      </c>
      <c r="V32" s="258"/>
    </row>
    <row r="33" spans="1:22">
      <c r="A33" s="134" t="s">
        <v>223</v>
      </c>
      <c r="B33" s="256">
        <v>229.9</v>
      </c>
      <c r="C33" s="256">
        <v>188.2</v>
      </c>
      <c r="D33" s="256">
        <v>187.5</v>
      </c>
      <c r="E33" s="256">
        <v>190.7</v>
      </c>
      <c r="F33" s="256"/>
      <c r="G33" s="257">
        <v>244.6</v>
      </c>
      <c r="H33" s="256">
        <v>201.7</v>
      </c>
      <c r="I33" s="256">
        <v>206.1</v>
      </c>
      <c r="J33" s="256">
        <v>217.6</v>
      </c>
      <c r="K33" s="256"/>
      <c r="L33" s="256">
        <v>153.5</v>
      </c>
      <c r="M33" s="256">
        <v>181.1</v>
      </c>
      <c r="N33" s="256">
        <v>223.4</v>
      </c>
      <c r="O33" s="256">
        <v>235.5</v>
      </c>
      <c r="P33" s="256"/>
      <c r="Q33" s="256">
        <v>66.599999999999994</v>
      </c>
      <c r="R33" s="256">
        <v>39.299999999999997</v>
      </c>
      <c r="S33" s="256">
        <v>40.9</v>
      </c>
      <c r="T33" s="256">
        <v>51.7</v>
      </c>
      <c r="U33" s="256"/>
      <c r="V33" s="258"/>
    </row>
    <row r="34" spans="1:22">
      <c r="A34" s="134">
        <v>2007</v>
      </c>
      <c r="B34" s="256">
        <v>226.2</v>
      </c>
      <c r="C34" s="256">
        <v>179</v>
      </c>
      <c r="D34" s="256">
        <v>182.3</v>
      </c>
      <c r="E34" s="256"/>
      <c r="F34" s="256"/>
      <c r="G34" s="257">
        <v>240</v>
      </c>
      <c r="H34" s="256">
        <v>191.2</v>
      </c>
      <c r="I34" s="256">
        <v>200.9</v>
      </c>
      <c r="J34" s="256"/>
      <c r="K34" s="256"/>
      <c r="L34" s="256">
        <v>141.19999999999999</v>
      </c>
      <c r="M34" s="256">
        <v>182.9</v>
      </c>
      <c r="N34" s="256">
        <v>198.6</v>
      </c>
      <c r="O34" s="256"/>
      <c r="P34" s="256"/>
      <c r="Q34" s="256">
        <v>58.2</v>
      </c>
      <c r="R34" s="256">
        <v>36.9</v>
      </c>
      <c r="S34" s="256">
        <v>42.3</v>
      </c>
      <c r="T34" s="256"/>
      <c r="U34" s="256"/>
      <c r="V34" s="258"/>
    </row>
    <row r="35" spans="1:22">
      <c r="A35" s="134" t="s">
        <v>225</v>
      </c>
      <c r="B35" s="256">
        <v>219.6</v>
      </c>
      <c r="C35" s="256">
        <v>173.6</v>
      </c>
      <c r="D35" s="256"/>
      <c r="E35" s="256"/>
      <c r="F35" s="256"/>
      <c r="G35" s="257">
        <v>232.9</v>
      </c>
      <c r="H35" s="256">
        <v>186.2</v>
      </c>
      <c r="I35" s="256"/>
      <c r="J35" s="256"/>
      <c r="K35" s="256"/>
      <c r="L35" s="256">
        <v>133.69999999999999</v>
      </c>
      <c r="M35" s="256">
        <v>166.2</v>
      </c>
      <c r="N35" s="256"/>
      <c r="O35" s="256"/>
      <c r="P35" s="256"/>
      <c r="Q35" s="256">
        <v>57</v>
      </c>
      <c r="R35" s="256">
        <v>36.1</v>
      </c>
      <c r="S35" s="256"/>
      <c r="T35" s="256"/>
      <c r="U35" s="256"/>
      <c r="V35" s="258"/>
    </row>
    <row r="36" spans="1:22" s="251" customFormat="1">
      <c r="A36" s="132" t="s">
        <v>226</v>
      </c>
      <c r="B36" s="255">
        <v>210.9</v>
      </c>
      <c r="C36" s="255"/>
      <c r="G36" s="255">
        <v>224.5</v>
      </c>
      <c r="H36" s="255"/>
      <c r="L36" s="255">
        <v>124.9</v>
      </c>
      <c r="M36" s="255"/>
      <c r="Q36" s="255">
        <v>58.7</v>
      </c>
      <c r="R36" s="226"/>
      <c r="S36" s="259"/>
      <c r="T36" s="259"/>
      <c r="U36" s="259"/>
      <c r="V36" s="258"/>
    </row>
    <row r="37" spans="1:22">
      <c r="B37" s="260"/>
      <c r="C37" s="260"/>
      <c r="D37" s="260"/>
      <c r="E37" s="260"/>
      <c r="F37" s="260"/>
      <c r="G37" s="226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1"/>
      <c r="S37" s="261"/>
      <c r="T37" s="261"/>
      <c r="U37" s="261"/>
      <c r="V37" s="262"/>
    </row>
    <row r="38" spans="1:22">
      <c r="B38" s="260"/>
      <c r="C38" s="260"/>
      <c r="D38" s="260"/>
      <c r="E38" s="260"/>
      <c r="F38" s="260"/>
      <c r="G38" s="226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</row>
    <row r="39" spans="1:22">
      <c r="B39" s="260"/>
      <c r="C39" s="260"/>
      <c r="D39" s="260"/>
      <c r="E39" s="260"/>
      <c r="F39" s="260"/>
      <c r="G39" s="226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</row>
    <row r="40" spans="1:22">
      <c r="B40" s="260"/>
      <c r="C40" s="260"/>
      <c r="D40" s="260"/>
      <c r="E40" s="260"/>
      <c r="F40" s="260"/>
      <c r="G40" s="226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</row>
    <row r="41" spans="1:22">
      <c r="B41" s="260"/>
      <c r="C41" s="260"/>
      <c r="D41" s="260"/>
      <c r="E41" s="260"/>
      <c r="F41" s="260"/>
      <c r="G41" s="226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</row>
    <row r="42" spans="1:22">
      <c r="B42" s="260"/>
      <c r="C42" s="260"/>
      <c r="D42" s="260"/>
      <c r="E42" s="260"/>
      <c r="F42" s="260"/>
      <c r="G42" s="226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</row>
    <row r="43" spans="1:22">
      <c r="B43" s="260"/>
      <c r="C43" s="260"/>
      <c r="D43" s="260"/>
      <c r="E43" s="260"/>
      <c r="F43" s="260"/>
      <c r="G43" s="226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</row>
    <row r="44" spans="1:22">
      <c r="G44" s="258"/>
    </row>
  </sheetData>
  <mergeCells count="4">
    <mergeCell ref="B5:F5"/>
    <mergeCell ref="G5:K5"/>
    <mergeCell ref="L5:P5"/>
    <mergeCell ref="Q5:U5"/>
  </mergeCells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35"/>
  <sheetViews>
    <sheetView showGridLines="0" workbookViewId="0"/>
  </sheetViews>
  <sheetFormatPr defaultRowHeight="15"/>
  <cols>
    <col min="1" max="1" width="8.28515625" style="132" customWidth="1"/>
    <col min="2" max="9" width="9" style="217" customWidth="1"/>
    <col min="10" max="13" width="9" style="123" customWidth="1"/>
    <col min="14" max="255" width="9.140625" style="123"/>
    <col min="256" max="256" width="26.85546875" style="123" customWidth="1"/>
    <col min="257" max="257" width="8.28515625" style="123" customWidth="1"/>
    <col min="258" max="258" width="10" style="123" bestFit="1" customWidth="1"/>
    <col min="259" max="259" width="11.42578125" style="123" bestFit="1" customWidth="1"/>
    <col min="260" max="260" width="7.42578125" style="123" bestFit="1" customWidth="1"/>
    <col min="261" max="261" width="5.28515625" style="123" bestFit="1" customWidth="1"/>
    <col min="262" max="262" width="10" style="123" bestFit="1" customWidth="1"/>
    <col min="263" max="263" width="11.42578125" style="123" bestFit="1" customWidth="1"/>
    <col min="264" max="264" width="7.42578125" style="123" bestFit="1" customWidth="1"/>
    <col min="265" max="265" width="5.28515625" style="123" bestFit="1" customWidth="1"/>
    <col min="266" max="266" width="10" style="123" bestFit="1" customWidth="1"/>
    <col min="267" max="267" width="11.42578125" style="123" bestFit="1" customWidth="1"/>
    <col min="268" max="268" width="7.42578125" style="123" bestFit="1" customWidth="1"/>
    <col min="269" max="269" width="5.28515625" style="123" bestFit="1" customWidth="1"/>
    <col min="270" max="511" width="9.140625" style="123"/>
    <col min="512" max="512" width="26.85546875" style="123" customWidth="1"/>
    <col min="513" max="513" width="8.28515625" style="123" customWidth="1"/>
    <col min="514" max="514" width="10" style="123" bestFit="1" customWidth="1"/>
    <col min="515" max="515" width="11.42578125" style="123" bestFit="1" customWidth="1"/>
    <col min="516" max="516" width="7.42578125" style="123" bestFit="1" customWidth="1"/>
    <col min="517" max="517" width="5.28515625" style="123" bestFit="1" customWidth="1"/>
    <col min="518" max="518" width="10" style="123" bestFit="1" customWidth="1"/>
    <col min="519" max="519" width="11.42578125" style="123" bestFit="1" customWidth="1"/>
    <col min="520" max="520" width="7.42578125" style="123" bestFit="1" customWidth="1"/>
    <col min="521" max="521" width="5.28515625" style="123" bestFit="1" customWidth="1"/>
    <col min="522" max="522" width="10" style="123" bestFit="1" customWidth="1"/>
    <col min="523" max="523" width="11.42578125" style="123" bestFit="1" customWidth="1"/>
    <col min="524" max="524" width="7.42578125" style="123" bestFit="1" customWidth="1"/>
    <col min="525" max="525" width="5.28515625" style="123" bestFit="1" customWidth="1"/>
    <col min="526" max="767" width="9.140625" style="123"/>
    <col min="768" max="768" width="26.85546875" style="123" customWidth="1"/>
    <col min="769" max="769" width="8.28515625" style="123" customWidth="1"/>
    <col min="770" max="770" width="10" style="123" bestFit="1" customWidth="1"/>
    <col min="771" max="771" width="11.42578125" style="123" bestFit="1" customWidth="1"/>
    <col min="772" max="772" width="7.42578125" style="123" bestFit="1" customWidth="1"/>
    <col min="773" max="773" width="5.28515625" style="123" bestFit="1" customWidth="1"/>
    <col min="774" max="774" width="10" style="123" bestFit="1" customWidth="1"/>
    <col min="775" max="775" width="11.42578125" style="123" bestFit="1" customWidth="1"/>
    <col min="776" max="776" width="7.42578125" style="123" bestFit="1" customWidth="1"/>
    <col min="777" max="777" width="5.28515625" style="123" bestFit="1" customWidth="1"/>
    <col min="778" max="778" width="10" style="123" bestFit="1" customWidth="1"/>
    <col min="779" max="779" width="11.42578125" style="123" bestFit="1" customWidth="1"/>
    <col min="780" max="780" width="7.42578125" style="123" bestFit="1" customWidth="1"/>
    <col min="781" max="781" width="5.28515625" style="123" bestFit="1" customWidth="1"/>
    <col min="782" max="1023" width="9.140625" style="123"/>
    <col min="1024" max="1024" width="26.85546875" style="123" customWidth="1"/>
    <col min="1025" max="1025" width="8.28515625" style="123" customWidth="1"/>
    <col min="1026" max="1026" width="10" style="123" bestFit="1" customWidth="1"/>
    <col min="1027" max="1027" width="11.42578125" style="123" bestFit="1" customWidth="1"/>
    <col min="1028" max="1028" width="7.42578125" style="123" bestFit="1" customWidth="1"/>
    <col min="1029" max="1029" width="5.28515625" style="123" bestFit="1" customWidth="1"/>
    <col min="1030" max="1030" width="10" style="123" bestFit="1" customWidth="1"/>
    <col min="1031" max="1031" width="11.42578125" style="123" bestFit="1" customWidth="1"/>
    <col min="1032" max="1032" width="7.42578125" style="123" bestFit="1" customWidth="1"/>
    <col min="1033" max="1033" width="5.28515625" style="123" bestFit="1" customWidth="1"/>
    <col min="1034" max="1034" width="10" style="123" bestFit="1" customWidth="1"/>
    <col min="1035" max="1035" width="11.42578125" style="123" bestFit="1" customWidth="1"/>
    <col min="1036" max="1036" width="7.42578125" style="123" bestFit="1" customWidth="1"/>
    <col min="1037" max="1037" width="5.28515625" style="123" bestFit="1" customWidth="1"/>
    <col min="1038" max="1279" width="9.140625" style="123"/>
    <col min="1280" max="1280" width="26.85546875" style="123" customWidth="1"/>
    <col min="1281" max="1281" width="8.28515625" style="123" customWidth="1"/>
    <col min="1282" max="1282" width="10" style="123" bestFit="1" customWidth="1"/>
    <col min="1283" max="1283" width="11.42578125" style="123" bestFit="1" customWidth="1"/>
    <col min="1284" max="1284" width="7.42578125" style="123" bestFit="1" customWidth="1"/>
    <col min="1285" max="1285" width="5.28515625" style="123" bestFit="1" customWidth="1"/>
    <col min="1286" max="1286" width="10" style="123" bestFit="1" customWidth="1"/>
    <col min="1287" max="1287" width="11.42578125" style="123" bestFit="1" customWidth="1"/>
    <col min="1288" max="1288" width="7.42578125" style="123" bestFit="1" customWidth="1"/>
    <col min="1289" max="1289" width="5.28515625" style="123" bestFit="1" customWidth="1"/>
    <col min="1290" max="1290" width="10" style="123" bestFit="1" customWidth="1"/>
    <col min="1291" max="1291" width="11.42578125" style="123" bestFit="1" customWidth="1"/>
    <col min="1292" max="1292" width="7.42578125" style="123" bestFit="1" customWidth="1"/>
    <col min="1293" max="1293" width="5.28515625" style="123" bestFit="1" customWidth="1"/>
    <col min="1294" max="1535" width="9.140625" style="123"/>
    <col min="1536" max="1536" width="26.85546875" style="123" customWidth="1"/>
    <col min="1537" max="1537" width="8.28515625" style="123" customWidth="1"/>
    <col min="1538" max="1538" width="10" style="123" bestFit="1" customWidth="1"/>
    <col min="1539" max="1539" width="11.42578125" style="123" bestFit="1" customWidth="1"/>
    <col min="1540" max="1540" width="7.42578125" style="123" bestFit="1" customWidth="1"/>
    <col min="1541" max="1541" width="5.28515625" style="123" bestFit="1" customWidth="1"/>
    <col min="1542" max="1542" width="10" style="123" bestFit="1" customWidth="1"/>
    <col min="1543" max="1543" width="11.42578125" style="123" bestFit="1" customWidth="1"/>
    <col min="1544" max="1544" width="7.42578125" style="123" bestFit="1" customWidth="1"/>
    <col min="1545" max="1545" width="5.28515625" style="123" bestFit="1" customWidth="1"/>
    <col min="1546" max="1546" width="10" style="123" bestFit="1" customWidth="1"/>
    <col min="1547" max="1547" width="11.42578125" style="123" bestFit="1" customWidth="1"/>
    <col min="1548" max="1548" width="7.42578125" style="123" bestFit="1" customWidth="1"/>
    <col min="1549" max="1549" width="5.28515625" style="123" bestFit="1" customWidth="1"/>
    <col min="1550" max="1791" width="9.140625" style="123"/>
    <col min="1792" max="1792" width="26.85546875" style="123" customWidth="1"/>
    <col min="1793" max="1793" width="8.28515625" style="123" customWidth="1"/>
    <col min="1794" max="1794" width="10" style="123" bestFit="1" customWidth="1"/>
    <col min="1795" max="1795" width="11.42578125" style="123" bestFit="1" customWidth="1"/>
    <col min="1796" max="1796" width="7.42578125" style="123" bestFit="1" customWidth="1"/>
    <col min="1797" max="1797" width="5.28515625" style="123" bestFit="1" customWidth="1"/>
    <col min="1798" max="1798" width="10" style="123" bestFit="1" customWidth="1"/>
    <col min="1799" max="1799" width="11.42578125" style="123" bestFit="1" customWidth="1"/>
    <col min="1800" max="1800" width="7.42578125" style="123" bestFit="1" customWidth="1"/>
    <col min="1801" max="1801" width="5.28515625" style="123" bestFit="1" customWidth="1"/>
    <col min="1802" max="1802" width="10" style="123" bestFit="1" customWidth="1"/>
    <col min="1803" max="1803" width="11.42578125" style="123" bestFit="1" customWidth="1"/>
    <col min="1804" max="1804" width="7.42578125" style="123" bestFit="1" customWidth="1"/>
    <col min="1805" max="1805" width="5.28515625" style="123" bestFit="1" customWidth="1"/>
    <col min="1806" max="2047" width="9.140625" style="123"/>
    <col min="2048" max="2048" width="26.85546875" style="123" customWidth="1"/>
    <col min="2049" max="2049" width="8.28515625" style="123" customWidth="1"/>
    <col min="2050" max="2050" width="10" style="123" bestFit="1" customWidth="1"/>
    <col min="2051" max="2051" width="11.42578125" style="123" bestFit="1" customWidth="1"/>
    <col min="2052" max="2052" width="7.42578125" style="123" bestFit="1" customWidth="1"/>
    <col min="2053" max="2053" width="5.28515625" style="123" bestFit="1" customWidth="1"/>
    <col min="2054" max="2054" width="10" style="123" bestFit="1" customWidth="1"/>
    <col min="2055" max="2055" width="11.42578125" style="123" bestFit="1" customWidth="1"/>
    <col min="2056" max="2056" width="7.42578125" style="123" bestFit="1" customWidth="1"/>
    <col min="2057" max="2057" width="5.28515625" style="123" bestFit="1" customWidth="1"/>
    <col min="2058" max="2058" width="10" style="123" bestFit="1" customWidth="1"/>
    <col min="2059" max="2059" width="11.42578125" style="123" bestFit="1" customWidth="1"/>
    <col min="2060" max="2060" width="7.42578125" style="123" bestFit="1" customWidth="1"/>
    <col min="2061" max="2061" width="5.28515625" style="123" bestFit="1" customWidth="1"/>
    <col min="2062" max="2303" width="9.140625" style="123"/>
    <col min="2304" max="2304" width="26.85546875" style="123" customWidth="1"/>
    <col min="2305" max="2305" width="8.28515625" style="123" customWidth="1"/>
    <col min="2306" max="2306" width="10" style="123" bestFit="1" customWidth="1"/>
    <col min="2307" max="2307" width="11.42578125" style="123" bestFit="1" customWidth="1"/>
    <col min="2308" max="2308" width="7.42578125" style="123" bestFit="1" customWidth="1"/>
    <col min="2309" max="2309" width="5.28515625" style="123" bestFit="1" customWidth="1"/>
    <col min="2310" max="2310" width="10" style="123" bestFit="1" customWidth="1"/>
    <col min="2311" max="2311" width="11.42578125" style="123" bestFit="1" customWidth="1"/>
    <col min="2312" max="2312" width="7.42578125" style="123" bestFit="1" customWidth="1"/>
    <col min="2313" max="2313" width="5.28515625" style="123" bestFit="1" customWidth="1"/>
    <col min="2314" max="2314" width="10" style="123" bestFit="1" customWidth="1"/>
    <col min="2315" max="2315" width="11.42578125" style="123" bestFit="1" customWidth="1"/>
    <col min="2316" max="2316" width="7.42578125" style="123" bestFit="1" customWidth="1"/>
    <col min="2317" max="2317" width="5.28515625" style="123" bestFit="1" customWidth="1"/>
    <col min="2318" max="2559" width="9.140625" style="123"/>
    <col min="2560" max="2560" width="26.85546875" style="123" customWidth="1"/>
    <col min="2561" max="2561" width="8.28515625" style="123" customWidth="1"/>
    <col min="2562" max="2562" width="10" style="123" bestFit="1" customWidth="1"/>
    <col min="2563" max="2563" width="11.42578125" style="123" bestFit="1" customWidth="1"/>
    <col min="2564" max="2564" width="7.42578125" style="123" bestFit="1" customWidth="1"/>
    <col min="2565" max="2565" width="5.28515625" style="123" bestFit="1" customWidth="1"/>
    <col min="2566" max="2566" width="10" style="123" bestFit="1" customWidth="1"/>
    <col min="2567" max="2567" width="11.42578125" style="123" bestFit="1" customWidth="1"/>
    <col min="2568" max="2568" width="7.42578125" style="123" bestFit="1" customWidth="1"/>
    <col min="2569" max="2569" width="5.28515625" style="123" bestFit="1" customWidth="1"/>
    <col min="2570" max="2570" width="10" style="123" bestFit="1" customWidth="1"/>
    <col min="2571" max="2571" width="11.42578125" style="123" bestFit="1" customWidth="1"/>
    <col min="2572" max="2572" width="7.42578125" style="123" bestFit="1" customWidth="1"/>
    <col min="2573" max="2573" width="5.28515625" style="123" bestFit="1" customWidth="1"/>
    <col min="2574" max="2815" width="9.140625" style="123"/>
    <col min="2816" max="2816" width="26.85546875" style="123" customWidth="1"/>
    <col min="2817" max="2817" width="8.28515625" style="123" customWidth="1"/>
    <col min="2818" max="2818" width="10" style="123" bestFit="1" customWidth="1"/>
    <col min="2819" max="2819" width="11.42578125" style="123" bestFit="1" customWidth="1"/>
    <col min="2820" max="2820" width="7.42578125" style="123" bestFit="1" customWidth="1"/>
    <col min="2821" max="2821" width="5.28515625" style="123" bestFit="1" customWidth="1"/>
    <col min="2822" max="2822" width="10" style="123" bestFit="1" customWidth="1"/>
    <col min="2823" max="2823" width="11.42578125" style="123" bestFit="1" customWidth="1"/>
    <col min="2824" max="2824" width="7.42578125" style="123" bestFit="1" customWidth="1"/>
    <col min="2825" max="2825" width="5.28515625" style="123" bestFit="1" customWidth="1"/>
    <col min="2826" max="2826" width="10" style="123" bestFit="1" customWidth="1"/>
    <col min="2827" max="2827" width="11.42578125" style="123" bestFit="1" customWidth="1"/>
    <col min="2828" max="2828" width="7.42578125" style="123" bestFit="1" customWidth="1"/>
    <col min="2829" max="2829" width="5.28515625" style="123" bestFit="1" customWidth="1"/>
    <col min="2830" max="3071" width="9.140625" style="123"/>
    <col min="3072" max="3072" width="26.85546875" style="123" customWidth="1"/>
    <col min="3073" max="3073" width="8.28515625" style="123" customWidth="1"/>
    <col min="3074" max="3074" width="10" style="123" bestFit="1" customWidth="1"/>
    <col min="3075" max="3075" width="11.42578125" style="123" bestFit="1" customWidth="1"/>
    <col min="3076" max="3076" width="7.42578125" style="123" bestFit="1" customWidth="1"/>
    <col min="3077" max="3077" width="5.28515625" style="123" bestFit="1" customWidth="1"/>
    <col min="3078" max="3078" width="10" style="123" bestFit="1" customWidth="1"/>
    <col min="3079" max="3079" width="11.42578125" style="123" bestFit="1" customWidth="1"/>
    <col min="3080" max="3080" width="7.42578125" style="123" bestFit="1" customWidth="1"/>
    <col min="3081" max="3081" width="5.28515625" style="123" bestFit="1" customWidth="1"/>
    <col min="3082" max="3082" width="10" style="123" bestFit="1" customWidth="1"/>
    <col min="3083" max="3083" width="11.42578125" style="123" bestFit="1" customWidth="1"/>
    <col min="3084" max="3084" width="7.42578125" style="123" bestFit="1" customWidth="1"/>
    <col min="3085" max="3085" width="5.28515625" style="123" bestFit="1" customWidth="1"/>
    <col min="3086" max="3327" width="9.140625" style="123"/>
    <col min="3328" max="3328" width="26.85546875" style="123" customWidth="1"/>
    <col min="3329" max="3329" width="8.28515625" style="123" customWidth="1"/>
    <col min="3330" max="3330" width="10" style="123" bestFit="1" customWidth="1"/>
    <col min="3331" max="3331" width="11.42578125" style="123" bestFit="1" customWidth="1"/>
    <col min="3332" max="3332" width="7.42578125" style="123" bestFit="1" customWidth="1"/>
    <col min="3333" max="3333" width="5.28515625" style="123" bestFit="1" customWidth="1"/>
    <col min="3334" max="3334" width="10" style="123" bestFit="1" customWidth="1"/>
    <col min="3335" max="3335" width="11.42578125" style="123" bestFit="1" customWidth="1"/>
    <col min="3336" max="3336" width="7.42578125" style="123" bestFit="1" customWidth="1"/>
    <col min="3337" max="3337" width="5.28515625" style="123" bestFit="1" customWidth="1"/>
    <col min="3338" max="3338" width="10" style="123" bestFit="1" customWidth="1"/>
    <col min="3339" max="3339" width="11.42578125" style="123" bestFit="1" customWidth="1"/>
    <col min="3340" max="3340" width="7.42578125" style="123" bestFit="1" customWidth="1"/>
    <col min="3341" max="3341" width="5.28515625" style="123" bestFit="1" customWidth="1"/>
    <col min="3342" max="3583" width="9.140625" style="123"/>
    <col min="3584" max="3584" width="26.85546875" style="123" customWidth="1"/>
    <col min="3585" max="3585" width="8.28515625" style="123" customWidth="1"/>
    <col min="3586" max="3586" width="10" style="123" bestFit="1" customWidth="1"/>
    <col min="3587" max="3587" width="11.42578125" style="123" bestFit="1" customWidth="1"/>
    <col min="3588" max="3588" width="7.42578125" style="123" bestFit="1" customWidth="1"/>
    <col min="3589" max="3589" width="5.28515625" style="123" bestFit="1" customWidth="1"/>
    <col min="3590" max="3590" width="10" style="123" bestFit="1" customWidth="1"/>
    <col min="3591" max="3591" width="11.42578125" style="123" bestFit="1" customWidth="1"/>
    <col min="3592" max="3592" width="7.42578125" style="123" bestFit="1" customWidth="1"/>
    <col min="3593" max="3593" width="5.28515625" style="123" bestFit="1" customWidth="1"/>
    <col min="3594" max="3594" width="10" style="123" bestFit="1" customWidth="1"/>
    <col min="3595" max="3595" width="11.42578125" style="123" bestFit="1" customWidth="1"/>
    <col min="3596" max="3596" width="7.42578125" style="123" bestFit="1" customWidth="1"/>
    <col min="3597" max="3597" width="5.28515625" style="123" bestFit="1" customWidth="1"/>
    <col min="3598" max="3839" width="9.140625" style="123"/>
    <col min="3840" max="3840" width="26.85546875" style="123" customWidth="1"/>
    <col min="3841" max="3841" width="8.28515625" style="123" customWidth="1"/>
    <col min="3842" max="3842" width="10" style="123" bestFit="1" customWidth="1"/>
    <col min="3843" max="3843" width="11.42578125" style="123" bestFit="1" customWidth="1"/>
    <col min="3844" max="3844" width="7.42578125" style="123" bestFit="1" customWidth="1"/>
    <col min="3845" max="3845" width="5.28515625" style="123" bestFit="1" customWidth="1"/>
    <col min="3846" max="3846" width="10" style="123" bestFit="1" customWidth="1"/>
    <col min="3847" max="3847" width="11.42578125" style="123" bestFit="1" customWidth="1"/>
    <col min="3848" max="3848" width="7.42578125" style="123" bestFit="1" customWidth="1"/>
    <col min="3849" max="3849" width="5.28515625" style="123" bestFit="1" customWidth="1"/>
    <col min="3850" max="3850" width="10" style="123" bestFit="1" customWidth="1"/>
    <col min="3851" max="3851" width="11.42578125" style="123" bestFit="1" customWidth="1"/>
    <col min="3852" max="3852" width="7.42578125" style="123" bestFit="1" customWidth="1"/>
    <col min="3853" max="3853" width="5.28515625" style="123" bestFit="1" customWidth="1"/>
    <col min="3854" max="4095" width="9.140625" style="123"/>
    <col min="4096" max="4096" width="26.85546875" style="123" customWidth="1"/>
    <col min="4097" max="4097" width="8.28515625" style="123" customWidth="1"/>
    <col min="4098" max="4098" width="10" style="123" bestFit="1" customWidth="1"/>
    <col min="4099" max="4099" width="11.42578125" style="123" bestFit="1" customWidth="1"/>
    <col min="4100" max="4100" width="7.42578125" style="123" bestFit="1" customWidth="1"/>
    <col min="4101" max="4101" width="5.28515625" style="123" bestFit="1" customWidth="1"/>
    <col min="4102" max="4102" width="10" style="123" bestFit="1" customWidth="1"/>
    <col min="4103" max="4103" width="11.42578125" style="123" bestFit="1" customWidth="1"/>
    <col min="4104" max="4104" width="7.42578125" style="123" bestFit="1" customWidth="1"/>
    <col min="4105" max="4105" width="5.28515625" style="123" bestFit="1" customWidth="1"/>
    <col min="4106" max="4106" width="10" style="123" bestFit="1" customWidth="1"/>
    <col min="4107" max="4107" width="11.42578125" style="123" bestFit="1" customWidth="1"/>
    <col min="4108" max="4108" width="7.42578125" style="123" bestFit="1" customWidth="1"/>
    <col min="4109" max="4109" width="5.28515625" style="123" bestFit="1" customWidth="1"/>
    <col min="4110" max="4351" width="9.140625" style="123"/>
    <col min="4352" max="4352" width="26.85546875" style="123" customWidth="1"/>
    <col min="4353" max="4353" width="8.28515625" style="123" customWidth="1"/>
    <col min="4354" max="4354" width="10" style="123" bestFit="1" customWidth="1"/>
    <col min="4355" max="4355" width="11.42578125" style="123" bestFit="1" customWidth="1"/>
    <col min="4356" max="4356" width="7.42578125" style="123" bestFit="1" customWidth="1"/>
    <col min="4357" max="4357" width="5.28515625" style="123" bestFit="1" customWidth="1"/>
    <col min="4358" max="4358" width="10" style="123" bestFit="1" customWidth="1"/>
    <col min="4359" max="4359" width="11.42578125" style="123" bestFit="1" customWidth="1"/>
    <col min="4360" max="4360" width="7.42578125" style="123" bestFit="1" customWidth="1"/>
    <col min="4361" max="4361" width="5.28515625" style="123" bestFit="1" customWidth="1"/>
    <col min="4362" max="4362" width="10" style="123" bestFit="1" customWidth="1"/>
    <col min="4363" max="4363" width="11.42578125" style="123" bestFit="1" customWidth="1"/>
    <col min="4364" max="4364" width="7.42578125" style="123" bestFit="1" customWidth="1"/>
    <col min="4365" max="4365" width="5.28515625" style="123" bestFit="1" customWidth="1"/>
    <col min="4366" max="4607" width="9.140625" style="123"/>
    <col min="4608" max="4608" width="26.85546875" style="123" customWidth="1"/>
    <col min="4609" max="4609" width="8.28515625" style="123" customWidth="1"/>
    <col min="4610" max="4610" width="10" style="123" bestFit="1" customWidth="1"/>
    <col min="4611" max="4611" width="11.42578125" style="123" bestFit="1" customWidth="1"/>
    <col min="4612" max="4612" width="7.42578125" style="123" bestFit="1" customWidth="1"/>
    <col min="4613" max="4613" width="5.28515625" style="123" bestFit="1" customWidth="1"/>
    <col min="4614" max="4614" width="10" style="123" bestFit="1" customWidth="1"/>
    <col min="4615" max="4615" width="11.42578125" style="123" bestFit="1" customWidth="1"/>
    <col min="4616" max="4616" width="7.42578125" style="123" bestFit="1" customWidth="1"/>
    <col min="4617" max="4617" width="5.28515625" style="123" bestFit="1" customWidth="1"/>
    <col min="4618" max="4618" width="10" style="123" bestFit="1" customWidth="1"/>
    <col min="4619" max="4619" width="11.42578125" style="123" bestFit="1" customWidth="1"/>
    <col min="4620" max="4620" width="7.42578125" style="123" bestFit="1" customWidth="1"/>
    <col min="4621" max="4621" width="5.28515625" style="123" bestFit="1" customWidth="1"/>
    <col min="4622" max="4863" width="9.140625" style="123"/>
    <col min="4864" max="4864" width="26.85546875" style="123" customWidth="1"/>
    <col min="4865" max="4865" width="8.28515625" style="123" customWidth="1"/>
    <col min="4866" max="4866" width="10" style="123" bestFit="1" customWidth="1"/>
    <col min="4867" max="4867" width="11.42578125" style="123" bestFit="1" customWidth="1"/>
    <col min="4868" max="4868" width="7.42578125" style="123" bestFit="1" customWidth="1"/>
    <col min="4869" max="4869" width="5.28515625" style="123" bestFit="1" customWidth="1"/>
    <col min="4870" max="4870" width="10" style="123" bestFit="1" customWidth="1"/>
    <col min="4871" max="4871" width="11.42578125" style="123" bestFit="1" customWidth="1"/>
    <col min="4872" max="4872" width="7.42578125" style="123" bestFit="1" customWidth="1"/>
    <col min="4873" max="4873" width="5.28515625" style="123" bestFit="1" customWidth="1"/>
    <col min="4874" max="4874" width="10" style="123" bestFit="1" customWidth="1"/>
    <col min="4875" max="4875" width="11.42578125" style="123" bestFit="1" customWidth="1"/>
    <col min="4876" max="4876" width="7.42578125" style="123" bestFit="1" customWidth="1"/>
    <col min="4877" max="4877" width="5.28515625" style="123" bestFit="1" customWidth="1"/>
    <col min="4878" max="5119" width="9.140625" style="123"/>
    <col min="5120" max="5120" width="26.85546875" style="123" customWidth="1"/>
    <col min="5121" max="5121" width="8.28515625" style="123" customWidth="1"/>
    <col min="5122" max="5122" width="10" style="123" bestFit="1" customWidth="1"/>
    <col min="5123" max="5123" width="11.42578125" style="123" bestFit="1" customWidth="1"/>
    <col min="5124" max="5124" width="7.42578125" style="123" bestFit="1" customWidth="1"/>
    <col min="5125" max="5125" width="5.28515625" style="123" bestFit="1" customWidth="1"/>
    <col min="5126" max="5126" width="10" style="123" bestFit="1" customWidth="1"/>
    <col min="5127" max="5127" width="11.42578125" style="123" bestFit="1" customWidth="1"/>
    <col min="5128" max="5128" width="7.42578125" style="123" bestFit="1" customWidth="1"/>
    <col min="5129" max="5129" width="5.28515625" style="123" bestFit="1" customWidth="1"/>
    <col min="5130" max="5130" width="10" style="123" bestFit="1" customWidth="1"/>
    <col min="5131" max="5131" width="11.42578125" style="123" bestFit="1" customWidth="1"/>
    <col min="5132" max="5132" width="7.42578125" style="123" bestFit="1" customWidth="1"/>
    <col min="5133" max="5133" width="5.28515625" style="123" bestFit="1" customWidth="1"/>
    <col min="5134" max="5375" width="9.140625" style="123"/>
    <col min="5376" max="5376" width="26.85546875" style="123" customWidth="1"/>
    <col min="5377" max="5377" width="8.28515625" style="123" customWidth="1"/>
    <col min="5378" max="5378" width="10" style="123" bestFit="1" customWidth="1"/>
    <col min="5379" max="5379" width="11.42578125" style="123" bestFit="1" customWidth="1"/>
    <col min="5380" max="5380" width="7.42578125" style="123" bestFit="1" customWidth="1"/>
    <col min="5381" max="5381" width="5.28515625" style="123" bestFit="1" customWidth="1"/>
    <col min="5382" max="5382" width="10" style="123" bestFit="1" customWidth="1"/>
    <col min="5383" max="5383" width="11.42578125" style="123" bestFit="1" customWidth="1"/>
    <col min="5384" max="5384" width="7.42578125" style="123" bestFit="1" customWidth="1"/>
    <col min="5385" max="5385" width="5.28515625" style="123" bestFit="1" customWidth="1"/>
    <col min="5386" max="5386" width="10" style="123" bestFit="1" customWidth="1"/>
    <col min="5387" max="5387" width="11.42578125" style="123" bestFit="1" customWidth="1"/>
    <col min="5388" max="5388" width="7.42578125" style="123" bestFit="1" customWidth="1"/>
    <col min="5389" max="5389" width="5.28515625" style="123" bestFit="1" customWidth="1"/>
    <col min="5390" max="5631" width="9.140625" style="123"/>
    <col min="5632" max="5632" width="26.85546875" style="123" customWidth="1"/>
    <col min="5633" max="5633" width="8.28515625" style="123" customWidth="1"/>
    <col min="5634" max="5634" width="10" style="123" bestFit="1" customWidth="1"/>
    <col min="5635" max="5635" width="11.42578125" style="123" bestFit="1" customWidth="1"/>
    <col min="5636" max="5636" width="7.42578125" style="123" bestFit="1" customWidth="1"/>
    <col min="5637" max="5637" width="5.28515625" style="123" bestFit="1" customWidth="1"/>
    <col min="5638" max="5638" width="10" style="123" bestFit="1" customWidth="1"/>
    <col min="5639" max="5639" width="11.42578125" style="123" bestFit="1" customWidth="1"/>
    <col min="5640" max="5640" width="7.42578125" style="123" bestFit="1" customWidth="1"/>
    <col min="5641" max="5641" width="5.28515625" style="123" bestFit="1" customWidth="1"/>
    <col min="5642" max="5642" width="10" style="123" bestFit="1" customWidth="1"/>
    <col min="5643" max="5643" width="11.42578125" style="123" bestFit="1" customWidth="1"/>
    <col min="5644" max="5644" width="7.42578125" style="123" bestFit="1" customWidth="1"/>
    <col min="5645" max="5645" width="5.28515625" style="123" bestFit="1" customWidth="1"/>
    <col min="5646" max="5887" width="9.140625" style="123"/>
    <col min="5888" max="5888" width="26.85546875" style="123" customWidth="1"/>
    <col min="5889" max="5889" width="8.28515625" style="123" customWidth="1"/>
    <col min="5890" max="5890" width="10" style="123" bestFit="1" customWidth="1"/>
    <col min="5891" max="5891" width="11.42578125" style="123" bestFit="1" customWidth="1"/>
    <col min="5892" max="5892" width="7.42578125" style="123" bestFit="1" customWidth="1"/>
    <col min="5893" max="5893" width="5.28515625" style="123" bestFit="1" customWidth="1"/>
    <col min="5894" max="5894" width="10" style="123" bestFit="1" customWidth="1"/>
    <col min="5895" max="5895" width="11.42578125" style="123" bestFit="1" customWidth="1"/>
    <col min="5896" max="5896" width="7.42578125" style="123" bestFit="1" customWidth="1"/>
    <col min="5897" max="5897" width="5.28515625" style="123" bestFit="1" customWidth="1"/>
    <col min="5898" max="5898" width="10" style="123" bestFit="1" customWidth="1"/>
    <col min="5899" max="5899" width="11.42578125" style="123" bestFit="1" customWidth="1"/>
    <col min="5900" max="5900" width="7.42578125" style="123" bestFit="1" customWidth="1"/>
    <col min="5901" max="5901" width="5.28515625" style="123" bestFit="1" customWidth="1"/>
    <col min="5902" max="6143" width="9.140625" style="123"/>
    <col min="6144" max="6144" width="26.85546875" style="123" customWidth="1"/>
    <col min="6145" max="6145" width="8.28515625" style="123" customWidth="1"/>
    <col min="6146" max="6146" width="10" style="123" bestFit="1" customWidth="1"/>
    <col min="6147" max="6147" width="11.42578125" style="123" bestFit="1" customWidth="1"/>
    <col min="6148" max="6148" width="7.42578125" style="123" bestFit="1" customWidth="1"/>
    <col min="6149" max="6149" width="5.28515625" style="123" bestFit="1" customWidth="1"/>
    <col min="6150" max="6150" width="10" style="123" bestFit="1" customWidth="1"/>
    <col min="6151" max="6151" width="11.42578125" style="123" bestFit="1" customWidth="1"/>
    <col min="6152" max="6152" width="7.42578125" style="123" bestFit="1" customWidth="1"/>
    <col min="6153" max="6153" width="5.28515625" style="123" bestFit="1" customWidth="1"/>
    <col min="6154" max="6154" width="10" style="123" bestFit="1" customWidth="1"/>
    <col min="6155" max="6155" width="11.42578125" style="123" bestFit="1" customWidth="1"/>
    <col min="6156" max="6156" width="7.42578125" style="123" bestFit="1" customWidth="1"/>
    <col min="6157" max="6157" width="5.28515625" style="123" bestFit="1" customWidth="1"/>
    <col min="6158" max="6399" width="9.140625" style="123"/>
    <col min="6400" max="6400" width="26.85546875" style="123" customWidth="1"/>
    <col min="6401" max="6401" width="8.28515625" style="123" customWidth="1"/>
    <col min="6402" max="6402" width="10" style="123" bestFit="1" customWidth="1"/>
    <col min="6403" max="6403" width="11.42578125" style="123" bestFit="1" customWidth="1"/>
    <col min="6404" max="6404" width="7.42578125" style="123" bestFit="1" customWidth="1"/>
    <col min="6405" max="6405" width="5.28515625" style="123" bestFit="1" customWidth="1"/>
    <col min="6406" max="6406" width="10" style="123" bestFit="1" customWidth="1"/>
    <col min="6407" max="6407" width="11.42578125" style="123" bestFit="1" customWidth="1"/>
    <col min="6408" max="6408" width="7.42578125" style="123" bestFit="1" customWidth="1"/>
    <col min="6409" max="6409" width="5.28515625" style="123" bestFit="1" customWidth="1"/>
    <col min="6410" max="6410" width="10" style="123" bestFit="1" customWidth="1"/>
    <col min="6411" max="6411" width="11.42578125" style="123" bestFit="1" customWidth="1"/>
    <col min="6412" max="6412" width="7.42578125" style="123" bestFit="1" customWidth="1"/>
    <col min="6413" max="6413" width="5.28515625" style="123" bestFit="1" customWidth="1"/>
    <col min="6414" max="6655" width="9.140625" style="123"/>
    <col min="6656" max="6656" width="26.85546875" style="123" customWidth="1"/>
    <col min="6657" max="6657" width="8.28515625" style="123" customWidth="1"/>
    <col min="6658" max="6658" width="10" style="123" bestFit="1" customWidth="1"/>
    <col min="6659" max="6659" width="11.42578125" style="123" bestFit="1" customWidth="1"/>
    <col min="6660" max="6660" width="7.42578125" style="123" bestFit="1" customWidth="1"/>
    <col min="6661" max="6661" width="5.28515625" style="123" bestFit="1" customWidth="1"/>
    <col min="6662" max="6662" width="10" style="123" bestFit="1" customWidth="1"/>
    <col min="6663" max="6663" width="11.42578125" style="123" bestFit="1" customWidth="1"/>
    <col min="6664" max="6664" width="7.42578125" style="123" bestFit="1" customWidth="1"/>
    <col min="6665" max="6665" width="5.28515625" style="123" bestFit="1" customWidth="1"/>
    <col min="6666" max="6666" width="10" style="123" bestFit="1" customWidth="1"/>
    <col min="6667" max="6667" width="11.42578125" style="123" bestFit="1" customWidth="1"/>
    <col min="6668" max="6668" width="7.42578125" style="123" bestFit="1" customWidth="1"/>
    <col min="6669" max="6669" width="5.28515625" style="123" bestFit="1" customWidth="1"/>
    <col min="6670" max="6911" width="9.140625" style="123"/>
    <col min="6912" max="6912" width="26.85546875" style="123" customWidth="1"/>
    <col min="6913" max="6913" width="8.28515625" style="123" customWidth="1"/>
    <col min="6914" max="6914" width="10" style="123" bestFit="1" customWidth="1"/>
    <col min="6915" max="6915" width="11.42578125" style="123" bestFit="1" customWidth="1"/>
    <col min="6916" max="6916" width="7.42578125" style="123" bestFit="1" customWidth="1"/>
    <col min="6917" max="6917" width="5.28515625" style="123" bestFit="1" customWidth="1"/>
    <col min="6918" max="6918" width="10" style="123" bestFit="1" customWidth="1"/>
    <col min="6919" max="6919" width="11.42578125" style="123" bestFit="1" customWidth="1"/>
    <col min="6920" max="6920" width="7.42578125" style="123" bestFit="1" customWidth="1"/>
    <col min="6921" max="6921" width="5.28515625" style="123" bestFit="1" customWidth="1"/>
    <col min="6922" max="6922" width="10" style="123" bestFit="1" customWidth="1"/>
    <col min="6923" max="6923" width="11.42578125" style="123" bestFit="1" customWidth="1"/>
    <col min="6924" max="6924" width="7.42578125" style="123" bestFit="1" customWidth="1"/>
    <col min="6925" max="6925" width="5.28515625" style="123" bestFit="1" customWidth="1"/>
    <col min="6926" max="7167" width="9.140625" style="123"/>
    <col min="7168" max="7168" width="26.85546875" style="123" customWidth="1"/>
    <col min="7169" max="7169" width="8.28515625" style="123" customWidth="1"/>
    <col min="7170" max="7170" width="10" style="123" bestFit="1" customWidth="1"/>
    <col min="7171" max="7171" width="11.42578125" style="123" bestFit="1" customWidth="1"/>
    <col min="7172" max="7172" width="7.42578125" style="123" bestFit="1" customWidth="1"/>
    <col min="7173" max="7173" width="5.28515625" style="123" bestFit="1" customWidth="1"/>
    <col min="7174" max="7174" width="10" style="123" bestFit="1" customWidth="1"/>
    <col min="7175" max="7175" width="11.42578125" style="123" bestFit="1" customWidth="1"/>
    <col min="7176" max="7176" width="7.42578125" style="123" bestFit="1" customWidth="1"/>
    <col min="7177" max="7177" width="5.28515625" style="123" bestFit="1" customWidth="1"/>
    <col min="7178" max="7178" width="10" style="123" bestFit="1" customWidth="1"/>
    <col min="7179" max="7179" width="11.42578125" style="123" bestFit="1" customWidth="1"/>
    <col min="7180" max="7180" width="7.42578125" style="123" bestFit="1" customWidth="1"/>
    <col min="7181" max="7181" width="5.28515625" style="123" bestFit="1" customWidth="1"/>
    <col min="7182" max="7423" width="9.140625" style="123"/>
    <col min="7424" max="7424" width="26.85546875" style="123" customWidth="1"/>
    <col min="7425" max="7425" width="8.28515625" style="123" customWidth="1"/>
    <col min="7426" max="7426" width="10" style="123" bestFit="1" customWidth="1"/>
    <col min="7427" max="7427" width="11.42578125" style="123" bestFit="1" customWidth="1"/>
    <col min="7428" max="7428" width="7.42578125" style="123" bestFit="1" customWidth="1"/>
    <col min="7429" max="7429" width="5.28515625" style="123" bestFit="1" customWidth="1"/>
    <col min="7430" max="7430" width="10" style="123" bestFit="1" customWidth="1"/>
    <col min="7431" max="7431" width="11.42578125" style="123" bestFit="1" customWidth="1"/>
    <col min="7432" max="7432" width="7.42578125" style="123" bestFit="1" customWidth="1"/>
    <col min="7433" max="7433" width="5.28515625" style="123" bestFit="1" customWidth="1"/>
    <col min="7434" max="7434" width="10" style="123" bestFit="1" customWidth="1"/>
    <col min="7435" max="7435" width="11.42578125" style="123" bestFit="1" customWidth="1"/>
    <col min="7436" max="7436" width="7.42578125" style="123" bestFit="1" customWidth="1"/>
    <col min="7437" max="7437" width="5.28515625" style="123" bestFit="1" customWidth="1"/>
    <col min="7438" max="7679" width="9.140625" style="123"/>
    <col min="7680" max="7680" width="26.85546875" style="123" customWidth="1"/>
    <col min="7681" max="7681" width="8.28515625" style="123" customWidth="1"/>
    <col min="7682" max="7682" width="10" style="123" bestFit="1" customWidth="1"/>
    <col min="7683" max="7683" width="11.42578125" style="123" bestFit="1" customWidth="1"/>
    <col min="7684" max="7684" width="7.42578125" style="123" bestFit="1" customWidth="1"/>
    <col min="7685" max="7685" width="5.28515625" style="123" bestFit="1" customWidth="1"/>
    <col min="7686" max="7686" width="10" style="123" bestFit="1" customWidth="1"/>
    <col min="7687" max="7687" width="11.42578125" style="123" bestFit="1" customWidth="1"/>
    <col min="7688" max="7688" width="7.42578125" style="123" bestFit="1" customWidth="1"/>
    <col min="7689" max="7689" width="5.28515625" style="123" bestFit="1" customWidth="1"/>
    <col min="7690" max="7690" width="10" style="123" bestFit="1" customWidth="1"/>
    <col min="7691" max="7691" width="11.42578125" style="123" bestFit="1" customWidth="1"/>
    <col min="7692" max="7692" width="7.42578125" style="123" bestFit="1" customWidth="1"/>
    <col min="7693" max="7693" width="5.28515625" style="123" bestFit="1" customWidth="1"/>
    <col min="7694" max="7935" width="9.140625" style="123"/>
    <col min="7936" max="7936" width="26.85546875" style="123" customWidth="1"/>
    <col min="7937" max="7937" width="8.28515625" style="123" customWidth="1"/>
    <col min="7938" max="7938" width="10" style="123" bestFit="1" customWidth="1"/>
    <col min="7939" max="7939" width="11.42578125" style="123" bestFit="1" customWidth="1"/>
    <col min="7940" max="7940" width="7.42578125" style="123" bestFit="1" customWidth="1"/>
    <col min="7941" max="7941" width="5.28515625" style="123" bestFit="1" customWidth="1"/>
    <col min="7942" max="7942" width="10" style="123" bestFit="1" customWidth="1"/>
    <col min="7943" max="7943" width="11.42578125" style="123" bestFit="1" customWidth="1"/>
    <col min="7944" max="7944" width="7.42578125" style="123" bestFit="1" customWidth="1"/>
    <col min="7945" max="7945" width="5.28515625" style="123" bestFit="1" customWidth="1"/>
    <col min="7946" max="7946" width="10" style="123" bestFit="1" customWidth="1"/>
    <col min="7947" max="7947" width="11.42578125" style="123" bestFit="1" customWidth="1"/>
    <col min="7948" max="7948" width="7.42578125" style="123" bestFit="1" customWidth="1"/>
    <col min="7949" max="7949" width="5.28515625" style="123" bestFit="1" customWidth="1"/>
    <col min="7950" max="8191" width="9.140625" style="123"/>
    <col min="8192" max="8192" width="26.85546875" style="123" customWidth="1"/>
    <col min="8193" max="8193" width="8.28515625" style="123" customWidth="1"/>
    <col min="8194" max="8194" width="10" style="123" bestFit="1" customWidth="1"/>
    <col min="8195" max="8195" width="11.42578125" style="123" bestFit="1" customWidth="1"/>
    <col min="8196" max="8196" width="7.42578125" style="123" bestFit="1" customWidth="1"/>
    <col min="8197" max="8197" width="5.28515625" style="123" bestFit="1" customWidth="1"/>
    <col min="8198" max="8198" width="10" style="123" bestFit="1" customWidth="1"/>
    <col min="8199" max="8199" width="11.42578125" style="123" bestFit="1" customWidth="1"/>
    <col min="8200" max="8200" width="7.42578125" style="123" bestFit="1" customWidth="1"/>
    <col min="8201" max="8201" width="5.28515625" style="123" bestFit="1" customWidth="1"/>
    <col min="8202" max="8202" width="10" style="123" bestFit="1" customWidth="1"/>
    <col min="8203" max="8203" width="11.42578125" style="123" bestFit="1" customWidth="1"/>
    <col min="8204" max="8204" width="7.42578125" style="123" bestFit="1" customWidth="1"/>
    <col min="8205" max="8205" width="5.28515625" style="123" bestFit="1" customWidth="1"/>
    <col min="8206" max="8447" width="9.140625" style="123"/>
    <col min="8448" max="8448" width="26.85546875" style="123" customWidth="1"/>
    <col min="8449" max="8449" width="8.28515625" style="123" customWidth="1"/>
    <col min="8450" max="8450" width="10" style="123" bestFit="1" customWidth="1"/>
    <col min="8451" max="8451" width="11.42578125" style="123" bestFit="1" customWidth="1"/>
    <col min="8452" max="8452" width="7.42578125" style="123" bestFit="1" customWidth="1"/>
    <col min="8453" max="8453" width="5.28515625" style="123" bestFit="1" customWidth="1"/>
    <col min="8454" max="8454" width="10" style="123" bestFit="1" customWidth="1"/>
    <col min="8455" max="8455" width="11.42578125" style="123" bestFit="1" customWidth="1"/>
    <col min="8456" max="8456" width="7.42578125" style="123" bestFit="1" customWidth="1"/>
    <col min="8457" max="8457" width="5.28515625" style="123" bestFit="1" customWidth="1"/>
    <col min="8458" max="8458" width="10" style="123" bestFit="1" customWidth="1"/>
    <col min="8459" max="8459" width="11.42578125" style="123" bestFit="1" customWidth="1"/>
    <col min="8460" max="8460" width="7.42578125" style="123" bestFit="1" customWidth="1"/>
    <col min="8461" max="8461" width="5.28515625" style="123" bestFit="1" customWidth="1"/>
    <col min="8462" max="8703" width="9.140625" style="123"/>
    <col min="8704" max="8704" width="26.85546875" style="123" customWidth="1"/>
    <col min="8705" max="8705" width="8.28515625" style="123" customWidth="1"/>
    <col min="8706" max="8706" width="10" style="123" bestFit="1" customWidth="1"/>
    <col min="8707" max="8707" width="11.42578125" style="123" bestFit="1" customWidth="1"/>
    <col min="8708" max="8708" width="7.42578125" style="123" bestFit="1" customWidth="1"/>
    <col min="8709" max="8709" width="5.28515625" style="123" bestFit="1" customWidth="1"/>
    <col min="8710" max="8710" width="10" style="123" bestFit="1" customWidth="1"/>
    <col min="8711" max="8711" width="11.42578125" style="123" bestFit="1" customWidth="1"/>
    <col min="8712" max="8712" width="7.42578125" style="123" bestFit="1" customWidth="1"/>
    <col min="8713" max="8713" width="5.28515625" style="123" bestFit="1" customWidth="1"/>
    <col min="8714" max="8714" width="10" style="123" bestFit="1" customWidth="1"/>
    <col min="8715" max="8715" width="11.42578125" style="123" bestFit="1" customWidth="1"/>
    <col min="8716" max="8716" width="7.42578125" style="123" bestFit="1" customWidth="1"/>
    <col min="8717" max="8717" width="5.28515625" style="123" bestFit="1" customWidth="1"/>
    <col min="8718" max="8959" width="9.140625" style="123"/>
    <col min="8960" max="8960" width="26.85546875" style="123" customWidth="1"/>
    <col min="8961" max="8961" width="8.28515625" style="123" customWidth="1"/>
    <col min="8962" max="8962" width="10" style="123" bestFit="1" customWidth="1"/>
    <col min="8963" max="8963" width="11.42578125" style="123" bestFit="1" customWidth="1"/>
    <col min="8964" max="8964" width="7.42578125" style="123" bestFit="1" customWidth="1"/>
    <col min="8965" max="8965" width="5.28515625" style="123" bestFit="1" customWidth="1"/>
    <col min="8966" max="8966" width="10" style="123" bestFit="1" customWidth="1"/>
    <col min="8967" max="8967" width="11.42578125" style="123" bestFit="1" customWidth="1"/>
    <col min="8968" max="8968" width="7.42578125" style="123" bestFit="1" customWidth="1"/>
    <col min="8969" max="8969" width="5.28515625" style="123" bestFit="1" customWidth="1"/>
    <col min="8970" max="8970" width="10" style="123" bestFit="1" customWidth="1"/>
    <col min="8971" max="8971" width="11.42578125" style="123" bestFit="1" customWidth="1"/>
    <col min="8972" max="8972" width="7.42578125" style="123" bestFit="1" customWidth="1"/>
    <col min="8973" max="8973" width="5.28515625" style="123" bestFit="1" customWidth="1"/>
    <col min="8974" max="9215" width="9.140625" style="123"/>
    <col min="9216" max="9216" width="26.85546875" style="123" customWidth="1"/>
    <col min="9217" max="9217" width="8.28515625" style="123" customWidth="1"/>
    <col min="9218" max="9218" width="10" style="123" bestFit="1" customWidth="1"/>
    <col min="9219" max="9219" width="11.42578125" style="123" bestFit="1" customWidth="1"/>
    <col min="9220" max="9220" width="7.42578125" style="123" bestFit="1" customWidth="1"/>
    <col min="9221" max="9221" width="5.28515625" style="123" bestFit="1" customWidth="1"/>
    <col min="9222" max="9222" width="10" style="123" bestFit="1" customWidth="1"/>
    <col min="9223" max="9223" width="11.42578125" style="123" bestFit="1" customWidth="1"/>
    <col min="9224" max="9224" width="7.42578125" style="123" bestFit="1" customWidth="1"/>
    <col min="9225" max="9225" width="5.28515625" style="123" bestFit="1" customWidth="1"/>
    <col min="9226" max="9226" width="10" style="123" bestFit="1" customWidth="1"/>
    <col min="9227" max="9227" width="11.42578125" style="123" bestFit="1" customWidth="1"/>
    <col min="9228" max="9228" width="7.42578125" style="123" bestFit="1" customWidth="1"/>
    <col min="9229" max="9229" width="5.28515625" style="123" bestFit="1" customWidth="1"/>
    <col min="9230" max="9471" width="9.140625" style="123"/>
    <col min="9472" max="9472" width="26.85546875" style="123" customWidth="1"/>
    <col min="9473" max="9473" width="8.28515625" style="123" customWidth="1"/>
    <col min="9474" max="9474" width="10" style="123" bestFit="1" customWidth="1"/>
    <col min="9475" max="9475" width="11.42578125" style="123" bestFit="1" customWidth="1"/>
    <col min="9476" max="9476" width="7.42578125" style="123" bestFit="1" customWidth="1"/>
    <col min="9477" max="9477" width="5.28515625" style="123" bestFit="1" customWidth="1"/>
    <col min="9478" max="9478" width="10" style="123" bestFit="1" customWidth="1"/>
    <col min="9479" max="9479" width="11.42578125" style="123" bestFit="1" customWidth="1"/>
    <col min="9480" max="9480" width="7.42578125" style="123" bestFit="1" customWidth="1"/>
    <col min="9481" max="9481" width="5.28515625" style="123" bestFit="1" customWidth="1"/>
    <col min="9482" max="9482" width="10" style="123" bestFit="1" customWidth="1"/>
    <col min="9483" max="9483" width="11.42578125" style="123" bestFit="1" customWidth="1"/>
    <col min="9484" max="9484" width="7.42578125" style="123" bestFit="1" customWidth="1"/>
    <col min="9485" max="9485" width="5.28515625" style="123" bestFit="1" customWidth="1"/>
    <col min="9486" max="9727" width="9.140625" style="123"/>
    <col min="9728" max="9728" width="26.85546875" style="123" customWidth="1"/>
    <col min="9729" max="9729" width="8.28515625" style="123" customWidth="1"/>
    <col min="9730" max="9730" width="10" style="123" bestFit="1" customWidth="1"/>
    <col min="9731" max="9731" width="11.42578125" style="123" bestFit="1" customWidth="1"/>
    <col min="9732" max="9732" width="7.42578125" style="123" bestFit="1" customWidth="1"/>
    <col min="9733" max="9733" width="5.28515625" style="123" bestFit="1" customWidth="1"/>
    <col min="9734" max="9734" width="10" style="123" bestFit="1" customWidth="1"/>
    <col min="9735" max="9735" width="11.42578125" style="123" bestFit="1" customWidth="1"/>
    <col min="9736" max="9736" width="7.42578125" style="123" bestFit="1" customWidth="1"/>
    <col min="9737" max="9737" width="5.28515625" style="123" bestFit="1" customWidth="1"/>
    <col min="9738" max="9738" width="10" style="123" bestFit="1" customWidth="1"/>
    <col min="9739" max="9739" width="11.42578125" style="123" bestFit="1" customWidth="1"/>
    <col min="9740" max="9740" width="7.42578125" style="123" bestFit="1" customWidth="1"/>
    <col min="9741" max="9741" width="5.28515625" style="123" bestFit="1" customWidth="1"/>
    <col min="9742" max="9983" width="9.140625" style="123"/>
    <col min="9984" max="9984" width="26.85546875" style="123" customWidth="1"/>
    <col min="9985" max="9985" width="8.28515625" style="123" customWidth="1"/>
    <col min="9986" max="9986" width="10" style="123" bestFit="1" customWidth="1"/>
    <col min="9987" max="9987" width="11.42578125" style="123" bestFit="1" customWidth="1"/>
    <col min="9988" max="9988" width="7.42578125" style="123" bestFit="1" customWidth="1"/>
    <col min="9989" max="9989" width="5.28515625" style="123" bestFit="1" customWidth="1"/>
    <col min="9990" max="9990" width="10" style="123" bestFit="1" customWidth="1"/>
    <col min="9991" max="9991" width="11.42578125" style="123" bestFit="1" customWidth="1"/>
    <col min="9992" max="9992" width="7.42578125" style="123" bestFit="1" customWidth="1"/>
    <col min="9993" max="9993" width="5.28515625" style="123" bestFit="1" customWidth="1"/>
    <col min="9994" max="9994" width="10" style="123" bestFit="1" customWidth="1"/>
    <col min="9995" max="9995" width="11.42578125" style="123" bestFit="1" customWidth="1"/>
    <col min="9996" max="9996" width="7.42578125" style="123" bestFit="1" customWidth="1"/>
    <col min="9997" max="9997" width="5.28515625" style="123" bestFit="1" customWidth="1"/>
    <col min="9998" max="10239" width="9.140625" style="123"/>
    <col min="10240" max="10240" width="26.85546875" style="123" customWidth="1"/>
    <col min="10241" max="10241" width="8.28515625" style="123" customWidth="1"/>
    <col min="10242" max="10242" width="10" style="123" bestFit="1" customWidth="1"/>
    <col min="10243" max="10243" width="11.42578125" style="123" bestFit="1" customWidth="1"/>
    <col min="10244" max="10244" width="7.42578125" style="123" bestFit="1" customWidth="1"/>
    <col min="10245" max="10245" width="5.28515625" style="123" bestFit="1" customWidth="1"/>
    <col min="10246" max="10246" width="10" style="123" bestFit="1" customWidth="1"/>
    <col min="10247" max="10247" width="11.42578125" style="123" bestFit="1" customWidth="1"/>
    <col min="10248" max="10248" width="7.42578125" style="123" bestFit="1" customWidth="1"/>
    <col min="10249" max="10249" width="5.28515625" style="123" bestFit="1" customWidth="1"/>
    <col min="10250" max="10250" width="10" style="123" bestFit="1" customWidth="1"/>
    <col min="10251" max="10251" width="11.42578125" style="123" bestFit="1" customWidth="1"/>
    <col min="10252" max="10252" width="7.42578125" style="123" bestFit="1" customWidth="1"/>
    <col min="10253" max="10253" width="5.28515625" style="123" bestFit="1" customWidth="1"/>
    <col min="10254" max="10495" width="9.140625" style="123"/>
    <col min="10496" max="10496" width="26.85546875" style="123" customWidth="1"/>
    <col min="10497" max="10497" width="8.28515625" style="123" customWidth="1"/>
    <col min="10498" max="10498" width="10" style="123" bestFit="1" customWidth="1"/>
    <col min="10499" max="10499" width="11.42578125" style="123" bestFit="1" customWidth="1"/>
    <col min="10500" max="10500" width="7.42578125" style="123" bestFit="1" customWidth="1"/>
    <col min="10501" max="10501" width="5.28515625" style="123" bestFit="1" customWidth="1"/>
    <col min="10502" max="10502" width="10" style="123" bestFit="1" customWidth="1"/>
    <col min="10503" max="10503" width="11.42578125" style="123" bestFit="1" customWidth="1"/>
    <col min="10504" max="10504" width="7.42578125" style="123" bestFit="1" customWidth="1"/>
    <col min="10505" max="10505" width="5.28515625" style="123" bestFit="1" customWidth="1"/>
    <col min="10506" max="10506" width="10" style="123" bestFit="1" customWidth="1"/>
    <col min="10507" max="10507" width="11.42578125" style="123" bestFit="1" customWidth="1"/>
    <col min="10508" max="10508" width="7.42578125" style="123" bestFit="1" customWidth="1"/>
    <col min="10509" max="10509" width="5.28515625" style="123" bestFit="1" customWidth="1"/>
    <col min="10510" max="10751" width="9.140625" style="123"/>
    <col min="10752" max="10752" width="26.85546875" style="123" customWidth="1"/>
    <col min="10753" max="10753" width="8.28515625" style="123" customWidth="1"/>
    <col min="10754" max="10754" width="10" style="123" bestFit="1" customWidth="1"/>
    <col min="10755" max="10755" width="11.42578125" style="123" bestFit="1" customWidth="1"/>
    <col min="10756" max="10756" width="7.42578125" style="123" bestFit="1" customWidth="1"/>
    <col min="10757" max="10757" width="5.28515625" style="123" bestFit="1" customWidth="1"/>
    <col min="10758" max="10758" width="10" style="123" bestFit="1" customWidth="1"/>
    <col min="10759" max="10759" width="11.42578125" style="123" bestFit="1" customWidth="1"/>
    <col min="10760" max="10760" width="7.42578125" style="123" bestFit="1" customWidth="1"/>
    <col min="10761" max="10761" width="5.28515625" style="123" bestFit="1" customWidth="1"/>
    <col min="10762" max="10762" width="10" style="123" bestFit="1" customWidth="1"/>
    <col min="10763" max="10763" width="11.42578125" style="123" bestFit="1" customWidth="1"/>
    <col min="10764" max="10764" width="7.42578125" style="123" bestFit="1" customWidth="1"/>
    <col min="10765" max="10765" width="5.28515625" style="123" bestFit="1" customWidth="1"/>
    <col min="10766" max="11007" width="9.140625" style="123"/>
    <col min="11008" max="11008" width="26.85546875" style="123" customWidth="1"/>
    <col min="11009" max="11009" width="8.28515625" style="123" customWidth="1"/>
    <col min="11010" max="11010" width="10" style="123" bestFit="1" customWidth="1"/>
    <col min="11011" max="11011" width="11.42578125" style="123" bestFit="1" customWidth="1"/>
    <col min="11012" max="11012" width="7.42578125" style="123" bestFit="1" customWidth="1"/>
    <col min="11013" max="11013" width="5.28515625" style="123" bestFit="1" customWidth="1"/>
    <col min="11014" max="11014" width="10" style="123" bestFit="1" customWidth="1"/>
    <col min="11015" max="11015" width="11.42578125" style="123" bestFit="1" customWidth="1"/>
    <col min="11016" max="11016" width="7.42578125" style="123" bestFit="1" customWidth="1"/>
    <col min="11017" max="11017" width="5.28515625" style="123" bestFit="1" customWidth="1"/>
    <col min="11018" max="11018" width="10" style="123" bestFit="1" customWidth="1"/>
    <col min="11019" max="11019" width="11.42578125" style="123" bestFit="1" customWidth="1"/>
    <col min="11020" max="11020" width="7.42578125" style="123" bestFit="1" customWidth="1"/>
    <col min="11021" max="11021" width="5.28515625" style="123" bestFit="1" customWidth="1"/>
    <col min="11022" max="11263" width="9.140625" style="123"/>
    <col min="11264" max="11264" width="26.85546875" style="123" customWidth="1"/>
    <col min="11265" max="11265" width="8.28515625" style="123" customWidth="1"/>
    <col min="11266" max="11266" width="10" style="123" bestFit="1" customWidth="1"/>
    <col min="11267" max="11267" width="11.42578125" style="123" bestFit="1" customWidth="1"/>
    <col min="11268" max="11268" width="7.42578125" style="123" bestFit="1" customWidth="1"/>
    <col min="11269" max="11269" width="5.28515625" style="123" bestFit="1" customWidth="1"/>
    <col min="11270" max="11270" width="10" style="123" bestFit="1" customWidth="1"/>
    <col min="11271" max="11271" width="11.42578125" style="123" bestFit="1" customWidth="1"/>
    <col min="11272" max="11272" width="7.42578125" style="123" bestFit="1" customWidth="1"/>
    <col min="11273" max="11273" width="5.28515625" style="123" bestFit="1" customWidth="1"/>
    <col min="11274" max="11274" width="10" style="123" bestFit="1" customWidth="1"/>
    <col min="11275" max="11275" width="11.42578125" style="123" bestFit="1" customWidth="1"/>
    <col min="11276" max="11276" width="7.42578125" style="123" bestFit="1" customWidth="1"/>
    <col min="11277" max="11277" width="5.28515625" style="123" bestFit="1" customWidth="1"/>
    <col min="11278" max="11519" width="9.140625" style="123"/>
    <col min="11520" max="11520" width="26.85546875" style="123" customWidth="1"/>
    <col min="11521" max="11521" width="8.28515625" style="123" customWidth="1"/>
    <col min="11522" max="11522" width="10" style="123" bestFit="1" customWidth="1"/>
    <col min="11523" max="11523" width="11.42578125" style="123" bestFit="1" customWidth="1"/>
    <col min="11524" max="11524" width="7.42578125" style="123" bestFit="1" customWidth="1"/>
    <col min="11525" max="11525" width="5.28515625" style="123" bestFit="1" customWidth="1"/>
    <col min="11526" max="11526" width="10" style="123" bestFit="1" customWidth="1"/>
    <col min="11527" max="11527" width="11.42578125" style="123" bestFit="1" customWidth="1"/>
    <col min="11528" max="11528" width="7.42578125" style="123" bestFit="1" customWidth="1"/>
    <col min="11529" max="11529" width="5.28515625" style="123" bestFit="1" customWidth="1"/>
    <col min="11530" max="11530" width="10" style="123" bestFit="1" customWidth="1"/>
    <col min="11531" max="11531" width="11.42578125" style="123" bestFit="1" customWidth="1"/>
    <col min="11532" max="11532" width="7.42578125" style="123" bestFit="1" customWidth="1"/>
    <col min="11533" max="11533" width="5.28515625" style="123" bestFit="1" customWidth="1"/>
    <col min="11534" max="11775" width="9.140625" style="123"/>
    <col min="11776" max="11776" width="26.85546875" style="123" customWidth="1"/>
    <col min="11777" max="11777" width="8.28515625" style="123" customWidth="1"/>
    <col min="11778" max="11778" width="10" style="123" bestFit="1" customWidth="1"/>
    <col min="11779" max="11779" width="11.42578125" style="123" bestFit="1" customWidth="1"/>
    <col min="11780" max="11780" width="7.42578125" style="123" bestFit="1" customWidth="1"/>
    <col min="11781" max="11781" width="5.28515625" style="123" bestFit="1" customWidth="1"/>
    <col min="11782" max="11782" width="10" style="123" bestFit="1" customWidth="1"/>
    <col min="11783" max="11783" width="11.42578125" style="123" bestFit="1" customWidth="1"/>
    <col min="11784" max="11784" width="7.42578125" style="123" bestFit="1" customWidth="1"/>
    <col min="11785" max="11785" width="5.28515625" style="123" bestFit="1" customWidth="1"/>
    <col min="11786" max="11786" width="10" style="123" bestFit="1" customWidth="1"/>
    <col min="11787" max="11787" width="11.42578125" style="123" bestFit="1" customWidth="1"/>
    <col min="11788" max="11788" width="7.42578125" style="123" bestFit="1" customWidth="1"/>
    <col min="11789" max="11789" width="5.28515625" style="123" bestFit="1" customWidth="1"/>
    <col min="11790" max="12031" width="9.140625" style="123"/>
    <col min="12032" max="12032" width="26.85546875" style="123" customWidth="1"/>
    <col min="12033" max="12033" width="8.28515625" style="123" customWidth="1"/>
    <col min="12034" max="12034" width="10" style="123" bestFit="1" customWidth="1"/>
    <col min="12035" max="12035" width="11.42578125" style="123" bestFit="1" customWidth="1"/>
    <col min="12036" max="12036" width="7.42578125" style="123" bestFit="1" customWidth="1"/>
    <col min="12037" max="12037" width="5.28515625" style="123" bestFit="1" customWidth="1"/>
    <col min="12038" max="12038" width="10" style="123" bestFit="1" customWidth="1"/>
    <col min="12039" max="12039" width="11.42578125" style="123" bestFit="1" customWidth="1"/>
    <col min="12040" max="12040" width="7.42578125" style="123" bestFit="1" customWidth="1"/>
    <col min="12041" max="12041" width="5.28515625" style="123" bestFit="1" customWidth="1"/>
    <col min="12042" max="12042" width="10" style="123" bestFit="1" customWidth="1"/>
    <col min="12043" max="12043" width="11.42578125" style="123" bestFit="1" customWidth="1"/>
    <col min="12044" max="12044" width="7.42578125" style="123" bestFit="1" customWidth="1"/>
    <col min="12045" max="12045" width="5.28515625" style="123" bestFit="1" customWidth="1"/>
    <col min="12046" max="12287" width="9.140625" style="123"/>
    <col min="12288" max="12288" width="26.85546875" style="123" customWidth="1"/>
    <col min="12289" max="12289" width="8.28515625" style="123" customWidth="1"/>
    <col min="12290" max="12290" width="10" style="123" bestFit="1" customWidth="1"/>
    <col min="12291" max="12291" width="11.42578125" style="123" bestFit="1" customWidth="1"/>
    <col min="12292" max="12292" width="7.42578125" style="123" bestFit="1" customWidth="1"/>
    <col min="12293" max="12293" width="5.28515625" style="123" bestFit="1" customWidth="1"/>
    <col min="12294" max="12294" width="10" style="123" bestFit="1" customWidth="1"/>
    <col min="12295" max="12295" width="11.42578125" style="123" bestFit="1" customWidth="1"/>
    <col min="12296" max="12296" width="7.42578125" style="123" bestFit="1" customWidth="1"/>
    <col min="12297" max="12297" width="5.28515625" style="123" bestFit="1" customWidth="1"/>
    <col min="12298" max="12298" width="10" style="123" bestFit="1" customWidth="1"/>
    <col min="12299" max="12299" width="11.42578125" style="123" bestFit="1" customWidth="1"/>
    <col min="12300" max="12300" width="7.42578125" style="123" bestFit="1" customWidth="1"/>
    <col min="12301" max="12301" width="5.28515625" style="123" bestFit="1" customWidth="1"/>
    <col min="12302" max="12543" width="9.140625" style="123"/>
    <col min="12544" max="12544" width="26.85546875" style="123" customWidth="1"/>
    <col min="12545" max="12545" width="8.28515625" style="123" customWidth="1"/>
    <col min="12546" max="12546" width="10" style="123" bestFit="1" customWidth="1"/>
    <col min="12547" max="12547" width="11.42578125" style="123" bestFit="1" customWidth="1"/>
    <col min="12548" max="12548" width="7.42578125" style="123" bestFit="1" customWidth="1"/>
    <col min="12549" max="12549" width="5.28515625" style="123" bestFit="1" customWidth="1"/>
    <col min="12550" max="12550" width="10" style="123" bestFit="1" customWidth="1"/>
    <col min="12551" max="12551" width="11.42578125" style="123" bestFit="1" customWidth="1"/>
    <col min="12552" max="12552" width="7.42578125" style="123" bestFit="1" customWidth="1"/>
    <col min="12553" max="12553" width="5.28515625" style="123" bestFit="1" customWidth="1"/>
    <col min="12554" max="12554" width="10" style="123" bestFit="1" customWidth="1"/>
    <col min="12555" max="12555" width="11.42578125" style="123" bestFit="1" customWidth="1"/>
    <col min="12556" max="12556" width="7.42578125" style="123" bestFit="1" customWidth="1"/>
    <col min="12557" max="12557" width="5.28515625" style="123" bestFit="1" customWidth="1"/>
    <col min="12558" max="12799" width="9.140625" style="123"/>
    <col min="12800" max="12800" width="26.85546875" style="123" customWidth="1"/>
    <col min="12801" max="12801" width="8.28515625" style="123" customWidth="1"/>
    <col min="12802" max="12802" width="10" style="123" bestFit="1" customWidth="1"/>
    <col min="12803" max="12803" width="11.42578125" style="123" bestFit="1" customWidth="1"/>
    <col min="12804" max="12804" width="7.42578125" style="123" bestFit="1" customWidth="1"/>
    <col min="12805" max="12805" width="5.28515625" style="123" bestFit="1" customWidth="1"/>
    <col min="12806" max="12806" width="10" style="123" bestFit="1" customWidth="1"/>
    <col min="12807" max="12807" width="11.42578125" style="123" bestFit="1" customWidth="1"/>
    <col min="12808" max="12808" width="7.42578125" style="123" bestFit="1" customWidth="1"/>
    <col min="12809" max="12809" width="5.28515625" style="123" bestFit="1" customWidth="1"/>
    <col min="12810" max="12810" width="10" style="123" bestFit="1" customWidth="1"/>
    <col min="12811" max="12811" width="11.42578125" style="123" bestFit="1" customWidth="1"/>
    <col min="12812" max="12812" width="7.42578125" style="123" bestFit="1" customWidth="1"/>
    <col min="12813" max="12813" width="5.28515625" style="123" bestFit="1" customWidth="1"/>
    <col min="12814" max="13055" width="9.140625" style="123"/>
    <col min="13056" max="13056" width="26.85546875" style="123" customWidth="1"/>
    <col min="13057" max="13057" width="8.28515625" style="123" customWidth="1"/>
    <col min="13058" max="13058" width="10" style="123" bestFit="1" customWidth="1"/>
    <col min="13059" max="13059" width="11.42578125" style="123" bestFit="1" customWidth="1"/>
    <col min="13060" max="13060" width="7.42578125" style="123" bestFit="1" customWidth="1"/>
    <col min="13061" max="13061" width="5.28515625" style="123" bestFit="1" customWidth="1"/>
    <col min="13062" max="13062" width="10" style="123" bestFit="1" customWidth="1"/>
    <col min="13063" max="13063" width="11.42578125" style="123" bestFit="1" customWidth="1"/>
    <col min="13064" max="13064" width="7.42578125" style="123" bestFit="1" customWidth="1"/>
    <col min="13065" max="13065" width="5.28515625" style="123" bestFit="1" customWidth="1"/>
    <col min="13066" max="13066" width="10" style="123" bestFit="1" customWidth="1"/>
    <col min="13067" max="13067" width="11.42578125" style="123" bestFit="1" customWidth="1"/>
    <col min="13068" max="13068" width="7.42578125" style="123" bestFit="1" customWidth="1"/>
    <col min="13069" max="13069" width="5.28515625" style="123" bestFit="1" customWidth="1"/>
    <col min="13070" max="13311" width="9.140625" style="123"/>
    <col min="13312" max="13312" width="26.85546875" style="123" customWidth="1"/>
    <col min="13313" max="13313" width="8.28515625" style="123" customWidth="1"/>
    <col min="13314" max="13314" width="10" style="123" bestFit="1" customWidth="1"/>
    <col min="13315" max="13315" width="11.42578125" style="123" bestFit="1" customWidth="1"/>
    <col min="13316" max="13316" width="7.42578125" style="123" bestFit="1" customWidth="1"/>
    <col min="13317" max="13317" width="5.28515625" style="123" bestFit="1" customWidth="1"/>
    <col min="13318" max="13318" width="10" style="123" bestFit="1" customWidth="1"/>
    <col min="13319" max="13319" width="11.42578125" style="123" bestFit="1" customWidth="1"/>
    <col min="13320" max="13320" width="7.42578125" style="123" bestFit="1" customWidth="1"/>
    <col min="13321" max="13321" width="5.28515625" style="123" bestFit="1" customWidth="1"/>
    <col min="13322" max="13322" width="10" style="123" bestFit="1" customWidth="1"/>
    <col min="13323" max="13323" width="11.42578125" style="123" bestFit="1" customWidth="1"/>
    <col min="13324" max="13324" width="7.42578125" style="123" bestFit="1" customWidth="1"/>
    <col min="13325" max="13325" width="5.28515625" style="123" bestFit="1" customWidth="1"/>
    <col min="13326" max="13567" width="9.140625" style="123"/>
    <col min="13568" max="13568" width="26.85546875" style="123" customWidth="1"/>
    <col min="13569" max="13569" width="8.28515625" style="123" customWidth="1"/>
    <col min="13570" max="13570" width="10" style="123" bestFit="1" customWidth="1"/>
    <col min="13571" max="13571" width="11.42578125" style="123" bestFit="1" customWidth="1"/>
    <col min="13572" max="13572" width="7.42578125" style="123" bestFit="1" customWidth="1"/>
    <col min="13573" max="13573" width="5.28515625" style="123" bestFit="1" customWidth="1"/>
    <col min="13574" max="13574" width="10" style="123" bestFit="1" customWidth="1"/>
    <col min="13575" max="13575" width="11.42578125" style="123" bestFit="1" customWidth="1"/>
    <col min="13576" max="13576" width="7.42578125" style="123" bestFit="1" customWidth="1"/>
    <col min="13577" max="13577" width="5.28515625" style="123" bestFit="1" customWidth="1"/>
    <col min="13578" max="13578" width="10" style="123" bestFit="1" customWidth="1"/>
    <col min="13579" max="13579" width="11.42578125" style="123" bestFit="1" customWidth="1"/>
    <col min="13580" max="13580" width="7.42578125" style="123" bestFit="1" customWidth="1"/>
    <col min="13581" max="13581" width="5.28515625" style="123" bestFit="1" customWidth="1"/>
    <col min="13582" max="13823" width="9.140625" style="123"/>
    <col min="13824" max="13824" width="26.85546875" style="123" customWidth="1"/>
    <col min="13825" max="13825" width="8.28515625" style="123" customWidth="1"/>
    <col min="13826" max="13826" width="10" style="123" bestFit="1" customWidth="1"/>
    <col min="13827" max="13827" width="11.42578125" style="123" bestFit="1" customWidth="1"/>
    <col min="13828" max="13828" width="7.42578125" style="123" bestFit="1" customWidth="1"/>
    <col min="13829" max="13829" width="5.28515625" style="123" bestFit="1" customWidth="1"/>
    <col min="13830" max="13830" width="10" style="123" bestFit="1" customWidth="1"/>
    <col min="13831" max="13831" width="11.42578125" style="123" bestFit="1" customWidth="1"/>
    <col min="13832" max="13832" width="7.42578125" style="123" bestFit="1" customWidth="1"/>
    <col min="13833" max="13833" width="5.28515625" style="123" bestFit="1" customWidth="1"/>
    <col min="13834" max="13834" width="10" style="123" bestFit="1" customWidth="1"/>
    <col min="13835" max="13835" width="11.42578125" style="123" bestFit="1" customWidth="1"/>
    <col min="13836" max="13836" width="7.42578125" style="123" bestFit="1" customWidth="1"/>
    <col min="13837" max="13837" width="5.28515625" style="123" bestFit="1" customWidth="1"/>
    <col min="13838" max="14079" width="9.140625" style="123"/>
    <col min="14080" max="14080" width="26.85546875" style="123" customWidth="1"/>
    <col min="14081" max="14081" width="8.28515625" style="123" customWidth="1"/>
    <col min="14082" max="14082" width="10" style="123" bestFit="1" customWidth="1"/>
    <col min="14083" max="14083" width="11.42578125" style="123" bestFit="1" customWidth="1"/>
    <col min="14084" max="14084" width="7.42578125" style="123" bestFit="1" customWidth="1"/>
    <col min="14085" max="14085" width="5.28515625" style="123" bestFit="1" customWidth="1"/>
    <col min="14086" max="14086" width="10" style="123" bestFit="1" customWidth="1"/>
    <col min="14087" max="14087" width="11.42578125" style="123" bestFit="1" customWidth="1"/>
    <col min="14088" max="14088" width="7.42578125" style="123" bestFit="1" customWidth="1"/>
    <col min="14089" max="14089" width="5.28515625" style="123" bestFit="1" customWidth="1"/>
    <col min="14090" max="14090" width="10" style="123" bestFit="1" customWidth="1"/>
    <col min="14091" max="14091" width="11.42578125" style="123" bestFit="1" customWidth="1"/>
    <col min="14092" max="14092" width="7.42578125" style="123" bestFit="1" customWidth="1"/>
    <col min="14093" max="14093" width="5.28515625" style="123" bestFit="1" customWidth="1"/>
    <col min="14094" max="14335" width="9.140625" style="123"/>
    <col min="14336" max="14336" width="26.85546875" style="123" customWidth="1"/>
    <col min="14337" max="14337" width="8.28515625" style="123" customWidth="1"/>
    <col min="14338" max="14338" width="10" style="123" bestFit="1" customWidth="1"/>
    <col min="14339" max="14339" width="11.42578125" style="123" bestFit="1" customWidth="1"/>
    <col min="14340" max="14340" width="7.42578125" style="123" bestFit="1" customWidth="1"/>
    <col min="14341" max="14341" width="5.28515625" style="123" bestFit="1" customWidth="1"/>
    <col min="14342" max="14342" width="10" style="123" bestFit="1" customWidth="1"/>
    <col min="14343" max="14343" width="11.42578125" style="123" bestFit="1" customWidth="1"/>
    <col min="14344" max="14344" width="7.42578125" style="123" bestFit="1" customWidth="1"/>
    <col min="14345" max="14345" width="5.28515625" style="123" bestFit="1" customWidth="1"/>
    <col min="14346" max="14346" width="10" style="123" bestFit="1" customWidth="1"/>
    <col min="14347" max="14347" width="11.42578125" style="123" bestFit="1" customWidth="1"/>
    <col min="14348" max="14348" width="7.42578125" style="123" bestFit="1" customWidth="1"/>
    <col min="14349" max="14349" width="5.28515625" style="123" bestFit="1" customWidth="1"/>
    <col min="14350" max="14591" width="9.140625" style="123"/>
    <col min="14592" max="14592" width="26.85546875" style="123" customWidth="1"/>
    <col min="14593" max="14593" width="8.28515625" style="123" customWidth="1"/>
    <col min="14594" max="14594" width="10" style="123" bestFit="1" customWidth="1"/>
    <col min="14595" max="14595" width="11.42578125" style="123" bestFit="1" customWidth="1"/>
    <col min="14596" max="14596" width="7.42578125" style="123" bestFit="1" customWidth="1"/>
    <col min="14597" max="14597" width="5.28515625" style="123" bestFit="1" customWidth="1"/>
    <col min="14598" max="14598" width="10" style="123" bestFit="1" customWidth="1"/>
    <col min="14599" max="14599" width="11.42578125" style="123" bestFit="1" customWidth="1"/>
    <col min="14600" max="14600" width="7.42578125" style="123" bestFit="1" customWidth="1"/>
    <col min="14601" max="14601" width="5.28515625" style="123" bestFit="1" customWidth="1"/>
    <col min="14602" max="14602" width="10" style="123" bestFit="1" customWidth="1"/>
    <col min="14603" max="14603" width="11.42578125" style="123" bestFit="1" customWidth="1"/>
    <col min="14604" max="14604" width="7.42578125" style="123" bestFit="1" customWidth="1"/>
    <col min="14605" max="14605" width="5.28515625" style="123" bestFit="1" customWidth="1"/>
    <col min="14606" max="14847" width="9.140625" style="123"/>
    <col min="14848" max="14848" width="26.85546875" style="123" customWidth="1"/>
    <col min="14849" max="14849" width="8.28515625" style="123" customWidth="1"/>
    <col min="14850" max="14850" width="10" style="123" bestFit="1" customWidth="1"/>
    <col min="14851" max="14851" width="11.42578125" style="123" bestFit="1" customWidth="1"/>
    <col min="14852" max="14852" width="7.42578125" style="123" bestFit="1" customWidth="1"/>
    <col min="14853" max="14853" width="5.28515625" style="123" bestFit="1" customWidth="1"/>
    <col min="14854" max="14854" width="10" style="123" bestFit="1" customWidth="1"/>
    <col min="14855" max="14855" width="11.42578125" style="123" bestFit="1" customWidth="1"/>
    <col min="14856" max="14856" width="7.42578125" style="123" bestFit="1" customWidth="1"/>
    <col min="14857" max="14857" width="5.28515625" style="123" bestFit="1" customWidth="1"/>
    <col min="14858" max="14858" width="10" style="123" bestFit="1" customWidth="1"/>
    <col min="14859" max="14859" width="11.42578125" style="123" bestFit="1" customWidth="1"/>
    <col min="14860" max="14860" width="7.42578125" style="123" bestFit="1" customWidth="1"/>
    <col min="14861" max="14861" width="5.28515625" style="123" bestFit="1" customWidth="1"/>
    <col min="14862" max="15103" width="9.140625" style="123"/>
    <col min="15104" max="15104" width="26.85546875" style="123" customWidth="1"/>
    <col min="15105" max="15105" width="8.28515625" style="123" customWidth="1"/>
    <col min="15106" max="15106" width="10" style="123" bestFit="1" customWidth="1"/>
    <col min="15107" max="15107" width="11.42578125" style="123" bestFit="1" customWidth="1"/>
    <col min="15108" max="15108" width="7.42578125" style="123" bestFit="1" customWidth="1"/>
    <col min="15109" max="15109" width="5.28515625" style="123" bestFit="1" customWidth="1"/>
    <col min="15110" max="15110" width="10" style="123" bestFit="1" customWidth="1"/>
    <col min="15111" max="15111" width="11.42578125" style="123" bestFit="1" customWidth="1"/>
    <col min="15112" max="15112" width="7.42578125" style="123" bestFit="1" customWidth="1"/>
    <col min="15113" max="15113" width="5.28515625" style="123" bestFit="1" customWidth="1"/>
    <col min="15114" max="15114" width="10" style="123" bestFit="1" customWidth="1"/>
    <col min="15115" max="15115" width="11.42578125" style="123" bestFit="1" customWidth="1"/>
    <col min="15116" max="15116" width="7.42578125" style="123" bestFit="1" customWidth="1"/>
    <col min="15117" max="15117" width="5.28515625" style="123" bestFit="1" customWidth="1"/>
    <col min="15118" max="15359" width="9.140625" style="123"/>
    <col min="15360" max="15360" width="26.85546875" style="123" customWidth="1"/>
    <col min="15361" max="15361" width="8.28515625" style="123" customWidth="1"/>
    <col min="15362" max="15362" width="10" style="123" bestFit="1" customWidth="1"/>
    <col min="15363" max="15363" width="11.42578125" style="123" bestFit="1" customWidth="1"/>
    <col min="15364" max="15364" width="7.42578125" style="123" bestFit="1" customWidth="1"/>
    <col min="15365" max="15365" width="5.28515625" style="123" bestFit="1" customWidth="1"/>
    <col min="15366" max="15366" width="10" style="123" bestFit="1" customWidth="1"/>
    <col min="15367" max="15367" width="11.42578125" style="123" bestFit="1" customWidth="1"/>
    <col min="15368" max="15368" width="7.42578125" style="123" bestFit="1" customWidth="1"/>
    <col min="15369" max="15369" width="5.28515625" style="123" bestFit="1" customWidth="1"/>
    <col min="15370" max="15370" width="10" style="123" bestFit="1" customWidth="1"/>
    <col min="15371" max="15371" width="11.42578125" style="123" bestFit="1" customWidth="1"/>
    <col min="15372" max="15372" width="7.42578125" style="123" bestFit="1" customWidth="1"/>
    <col min="15373" max="15373" width="5.28515625" style="123" bestFit="1" customWidth="1"/>
    <col min="15374" max="15615" width="9.140625" style="123"/>
    <col min="15616" max="15616" width="26.85546875" style="123" customWidth="1"/>
    <col min="15617" max="15617" width="8.28515625" style="123" customWidth="1"/>
    <col min="15618" max="15618" width="10" style="123" bestFit="1" customWidth="1"/>
    <col min="15619" max="15619" width="11.42578125" style="123" bestFit="1" customWidth="1"/>
    <col min="15620" max="15620" width="7.42578125" style="123" bestFit="1" customWidth="1"/>
    <col min="15621" max="15621" width="5.28515625" style="123" bestFit="1" customWidth="1"/>
    <col min="15622" max="15622" width="10" style="123" bestFit="1" customWidth="1"/>
    <col min="15623" max="15623" width="11.42578125" style="123" bestFit="1" customWidth="1"/>
    <col min="15624" max="15624" width="7.42578125" style="123" bestFit="1" customWidth="1"/>
    <col min="15625" max="15625" width="5.28515625" style="123" bestFit="1" customWidth="1"/>
    <col min="15626" max="15626" width="10" style="123" bestFit="1" customWidth="1"/>
    <col min="15627" max="15627" width="11.42578125" style="123" bestFit="1" customWidth="1"/>
    <col min="15628" max="15628" width="7.42578125" style="123" bestFit="1" customWidth="1"/>
    <col min="15629" max="15629" width="5.28515625" style="123" bestFit="1" customWidth="1"/>
    <col min="15630" max="15871" width="9.140625" style="123"/>
    <col min="15872" max="15872" width="26.85546875" style="123" customWidth="1"/>
    <col min="15873" max="15873" width="8.28515625" style="123" customWidth="1"/>
    <col min="15874" max="15874" width="10" style="123" bestFit="1" customWidth="1"/>
    <col min="15875" max="15875" width="11.42578125" style="123" bestFit="1" customWidth="1"/>
    <col min="15876" max="15876" width="7.42578125" style="123" bestFit="1" customWidth="1"/>
    <col min="15877" max="15877" width="5.28515625" style="123" bestFit="1" customWidth="1"/>
    <col min="15878" max="15878" width="10" style="123" bestFit="1" customWidth="1"/>
    <col min="15879" max="15879" width="11.42578125" style="123" bestFit="1" customWidth="1"/>
    <col min="15880" max="15880" width="7.42578125" style="123" bestFit="1" customWidth="1"/>
    <col min="15881" max="15881" width="5.28515625" style="123" bestFit="1" customWidth="1"/>
    <col min="15882" max="15882" width="10" style="123" bestFit="1" customWidth="1"/>
    <col min="15883" max="15883" width="11.42578125" style="123" bestFit="1" customWidth="1"/>
    <col min="15884" max="15884" width="7.42578125" style="123" bestFit="1" customWidth="1"/>
    <col min="15885" max="15885" width="5.28515625" style="123" bestFit="1" customWidth="1"/>
    <col min="15886" max="16127" width="9.140625" style="123"/>
    <col min="16128" max="16128" width="26.85546875" style="123" customWidth="1"/>
    <col min="16129" max="16129" width="8.28515625" style="123" customWidth="1"/>
    <col min="16130" max="16130" width="10" style="123" bestFit="1" customWidth="1"/>
    <col min="16131" max="16131" width="11.42578125" style="123" bestFit="1" customWidth="1"/>
    <col min="16132" max="16132" width="7.42578125" style="123" bestFit="1" customWidth="1"/>
    <col min="16133" max="16133" width="5.28515625" style="123" bestFit="1" customWidth="1"/>
    <col min="16134" max="16134" width="10" style="123" bestFit="1" customWidth="1"/>
    <col min="16135" max="16135" width="11.42578125" style="123" bestFit="1" customWidth="1"/>
    <col min="16136" max="16136" width="7.42578125" style="123" bestFit="1" customWidth="1"/>
    <col min="16137" max="16137" width="5.28515625" style="123" bestFit="1" customWidth="1"/>
    <col min="16138" max="16138" width="10" style="123" bestFit="1" customWidth="1"/>
    <col min="16139" max="16139" width="11.42578125" style="123" bestFit="1" customWidth="1"/>
    <col min="16140" max="16140" width="7.42578125" style="123" bestFit="1" customWidth="1"/>
    <col min="16141" max="16141" width="5.28515625" style="123" bestFit="1" customWidth="1"/>
    <col min="16142" max="16384" width="9.140625" style="123"/>
  </cols>
  <sheetData>
    <row r="1" spans="1:13">
      <c r="A1" s="132" t="s">
        <v>299</v>
      </c>
    </row>
    <row r="2" spans="1:13">
      <c r="A2" s="133" t="s">
        <v>598</v>
      </c>
    </row>
    <row r="3" spans="1:13">
      <c r="A3" s="263"/>
      <c r="I3" s="133"/>
    </row>
    <row r="4" spans="1:13">
      <c r="A4" s="133"/>
    </row>
    <row r="5" spans="1:13">
      <c r="A5" s="133" t="s">
        <v>229</v>
      </c>
      <c r="B5" s="251" t="s">
        <v>238</v>
      </c>
      <c r="C5" s="251"/>
      <c r="D5" s="251"/>
      <c r="E5" s="251" t="s">
        <v>300</v>
      </c>
      <c r="F5" s="251"/>
      <c r="G5" s="251"/>
      <c r="H5" s="251" t="s">
        <v>240</v>
      </c>
      <c r="I5" s="251"/>
      <c r="J5" s="251"/>
      <c r="K5" s="251" t="s">
        <v>301</v>
      </c>
      <c r="L5" s="251"/>
      <c r="M5" s="251"/>
    </row>
    <row r="6" spans="1:13">
      <c r="B6" s="251">
        <v>1999</v>
      </c>
      <c r="C6" s="251">
        <v>2004</v>
      </c>
      <c r="D6" s="251">
        <v>2009</v>
      </c>
      <c r="E6" s="251">
        <v>1999</v>
      </c>
      <c r="F6" s="251">
        <v>2004</v>
      </c>
      <c r="G6" s="251">
        <v>2009</v>
      </c>
      <c r="H6" s="251">
        <v>1999</v>
      </c>
      <c r="I6" s="251">
        <v>2004</v>
      </c>
      <c r="J6" s="251">
        <v>2009</v>
      </c>
      <c r="K6" s="251">
        <v>1999</v>
      </c>
      <c r="L6" s="251">
        <v>2004</v>
      </c>
      <c r="M6" s="251">
        <v>2009</v>
      </c>
    </row>
    <row r="7" spans="1:13">
      <c r="A7" s="133">
        <v>1</v>
      </c>
      <c r="B7" s="256">
        <v>295.08</v>
      </c>
      <c r="C7" s="256">
        <v>278.08999999999997</v>
      </c>
      <c r="D7" s="256">
        <v>267.58999999999997</v>
      </c>
      <c r="E7" s="256">
        <v>171.06</v>
      </c>
      <c r="F7" s="256">
        <v>143.35</v>
      </c>
      <c r="G7" s="256">
        <v>121.27</v>
      </c>
      <c r="H7" s="256">
        <v>28.15</v>
      </c>
      <c r="I7" s="256">
        <v>26.13</v>
      </c>
      <c r="J7" s="256">
        <v>20.440000000000001</v>
      </c>
      <c r="K7" s="256">
        <v>95.65</v>
      </c>
      <c r="L7" s="256">
        <v>108.38</v>
      </c>
      <c r="M7" s="256">
        <v>125.83</v>
      </c>
    </row>
    <row r="8" spans="1:13">
      <c r="A8" s="133">
        <v>2</v>
      </c>
      <c r="B8" s="256">
        <v>485.36</v>
      </c>
      <c r="C8" s="256">
        <v>472.63</v>
      </c>
      <c r="D8" s="256">
        <v>435.37</v>
      </c>
      <c r="E8" s="256">
        <v>235.25</v>
      </c>
      <c r="F8" s="256">
        <v>207.5</v>
      </c>
      <c r="G8" s="256">
        <v>168.72</v>
      </c>
      <c r="H8" s="256">
        <v>64.53</v>
      </c>
      <c r="I8" s="256">
        <v>59.18</v>
      </c>
      <c r="J8" s="256">
        <v>39.950000000000003</v>
      </c>
      <c r="K8" s="256">
        <v>185.15</v>
      </c>
      <c r="L8" s="256">
        <v>205.7</v>
      </c>
      <c r="M8" s="256">
        <v>226.85</v>
      </c>
    </row>
    <row r="9" spans="1:13">
      <c r="A9" s="133">
        <v>3</v>
      </c>
      <c r="B9" s="256">
        <v>438.37</v>
      </c>
      <c r="C9" s="256">
        <v>454.65</v>
      </c>
      <c r="D9" s="256">
        <v>403.73</v>
      </c>
      <c r="E9" s="256">
        <v>194.43</v>
      </c>
      <c r="F9" s="256">
        <v>190.25</v>
      </c>
      <c r="G9" s="256">
        <v>146.25</v>
      </c>
      <c r="H9" s="256">
        <v>61.3</v>
      </c>
      <c r="I9" s="256">
        <v>65.34</v>
      </c>
      <c r="J9" s="256">
        <v>43.38</v>
      </c>
      <c r="K9" s="256">
        <v>182.33</v>
      </c>
      <c r="L9" s="256">
        <v>198.9</v>
      </c>
      <c r="M9" s="256">
        <v>214.58</v>
      </c>
    </row>
    <row r="10" spans="1:13">
      <c r="A10" s="133">
        <v>4</v>
      </c>
      <c r="B10" s="256">
        <v>388.54</v>
      </c>
      <c r="C10" s="256">
        <v>375.44</v>
      </c>
      <c r="D10" s="256">
        <v>330.62</v>
      </c>
      <c r="E10" s="256">
        <v>177.62</v>
      </c>
      <c r="F10" s="256">
        <v>157.27000000000001</v>
      </c>
      <c r="G10" s="256">
        <v>117.02</v>
      </c>
      <c r="H10" s="256">
        <v>54.33</v>
      </c>
      <c r="I10" s="256">
        <v>49.91</v>
      </c>
      <c r="J10" s="256">
        <v>36.76</v>
      </c>
      <c r="K10" s="256">
        <v>156.22999999999999</v>
      </c>
      <c r="L10" s="256">
        <v>168.24</v>
      </c>
      <c r="M10" s="256">
        <v>177.44</v>
      </c>
    </row>
    <row r="11" spans="1:13">
      <c r="A11" s="133">
        <v>5</v>
      </c>
      <c r="B11" s="256">
        <v>338.68</v>
      </c>
      <c r="C11" s="256">
        <v>339.17</v>
      </c>
      <c r="D11" s="256">
        <v>294.74</v>
      </c>
      <c r="E11" s="256">
        <v>152.72999999999999</v>
      </c>
      <c r="F11" s="256">
        <v>134.47</v>
      </c>
      <c r="G11" s="256">
        <v>103.95</v>
      </c>
      <c r="H11" s="256">
        <v>50.64</v>
      </c>
      <c r="I11" s="256">
        <v>49.49</v>
      </c>
      <c r="J11" s="256">
        <v>30.28</v>
      </c>
      <c r="K11" s="256">
        <v>134.96</v>
      </c>
      <c r="L11" s="256">
        <v>155.33000000000001</v>
      </c>
      <c r="M11" s="256">
        <v>161.21</v>
      </c>
    </row>
    <row r="12" spans="1:13">
      <c r="A12" s="133">
        <v>6</v>
      </c>
      <c r="B12" s="256">
        <v>311.16000000000003</v>
      </c>
      <c r="C12" s="256">
        <v>323.13</v>
      </c>
      <c r="D12" s="256">
        <v>279.01</v>
      </c>
      <c r="E12" s="256">
        <v>149.16999999999999</v>
      </c>
      <c r="F12" s="256">
        <v>138.28</v>
      </c>
      <c r="G12" s="256">
        <v>102.29</v>
      </c>
      <c r="H12" s="256">
        <v>44.29</v>
      </c>
      <c r="I12" s="256">
        <v>46.16</v>
      </c>
      <c r="J12" s="256">
        <v>29.6</v>
      </c>
      <c r="K12" s="256">
        <v>117.26</v>
      </c>
      <c r="L12" s="256">
        <v>138.58000000000001</v>
      </c>
      <c r="M12" s="256">
        <v>147.76</v>
      </c>
    </row>
    <row r="13" spans="1:13">
      <c r="A13" s="133">
        <v>7</v>
      </c>
      <c r="B13" s="256">
        <v>295.92</v>
      </c>
      <c r="C13" s="256">
        <v>284.06</v>
      </c>
      <c r="D13" s="256">
        <v>247.82</v>
      </c>
      <c r="E13" s="256">
        <v>138.61000000000001</v>
      </c>
      <c r="F13" s="256">
        <v>115.43</v>
      </c>
      <c r="G13" s="256">
        <v>94.72</v>
      </c>
      <c r="H13" s="256">
        <v>41.36</v>
      </c>
      <c r="I13" s="256">
        <v>41.97</v>
      </c>
      <c r="J13" s="256">
        <v>23.18</v>
      </c>
      <c r="K13" s="256">
        <v>115.59</v>
      </c>
      <c r="L13" s="256">
        <v>126.7</v>
      </c>
      <c r="M13" s="256">
        <v>130.53</v>
      </c>
    </row>
    <row r="14" spans="1:13">
      <c r="A14" s="133">
        <v>8</v>
      </c>
      <c r="B14" s="256">
        <v>284.32</v>
      </c>
      <c r="C14" s="256">
        <v>276.02</v>
      </c>
      <c r="D14" s="256">
        <v>243.42</v>
      </c>
      <c r="E14" s="256">
        <v>136.94</v>
      </c>
      <c r="F14" s="256">
        <v>112.34</v>
      </c>
      <c r="G14" s="256">
        <v>91.17</v>
      </c>
      <c r="H14" s="256">
        <v>40.98</v>
      </c>
      <c r="I14" s="256">
        <v>42.18</v>
      </c>
      <c r="J14" s="256">
        <v>23.8</v>
      </c>
      <c r="K14" s="256">
        <v>105.93</v>
      </c>
      <c r="L14" s="256">
        <v>121.51</v>
      </c>
      <c r="M14" s="256">
        <v>129.11000000000001</v>
      </c>
    </row>
    <row r="15" spans="1:13">
      <c r="A15" s="133">
        <v>9</v>
      </c>
      <c r="B15" s="256">
        <v>260.24</v>
      </c>
      <c r="C15" s="256">
        <v>262.48</v>
      </c>
      <c r="D15" s="256">
        <v>232.91</v>
      </c>
      <c r="E15" s="256">
        <v>122.29</v>
      </c>
      <c r="F15" s="256">
        <v>108.57</v>
      </c>
      <c r="G15" s="256">
        <v>92.71</v>
      </c>
      <c r="H15" s="256">
        <v>36.700000000000003</v>
      </c>
      <c r="I15" s="256">
        <v>34.950000000000003</v>
      </c>
      <c r="J15" s="256">
        <v>23.27</v>
      </c>
      <c r="K15" s="256">
        <v>100.89</v>
      </c>
      <c r="L15" s="256">
        <v>119.06</v>
      </c>
      <c r="M15" s="256">
        <v>117.41</v>
      </c>
    </row>
    <row r="16" spans="1:13">
      <c r="A16" s="133">
        <v>10</v>
      </c>
      <c r="B16" s="256">
        <v>259.17</v>
      </c>
      <c r="C16" s="256">
        <v>247.73</v>
      </c>
      <c r="D16" s="256">
        <v>226.43</v>
      </c>
      <c r="E16" s="256">
        <v>118.99</v>
      </c>
      <c r="F16" s="256">
        <v>114.29</v>
      </c>
      <c r="G16" s="256">
        <v>91.05</v>
      </c>
      <c r="H16" s="256">
        <v>39.81</v>
      </c>
      <c r="I16" s="256">
        <v>28.5</v>
      </c>
      <c r="J16" s="256">
        <v>22.37</v>
      </c>
      <c r="K16" s="256">
        <v>99.98</v>
      </c>
      <c r="L16" s="256">
        <v>104.79</v>
      </c>
      <c r="M16" s="256">
        <v>113.48</v>
      </c>
    </row>
    <row r="17" spans="1:13">
      <c r="A17" s="133">
        <v>11</v>
      </c>
      <c r="B17" s="256">
        <v>261.16000000000003</v>
      </c>
      <c r="C17" s="256">
        <v>256.01</v>
      </c>
      <c r="D17" s="256">
        <v>207.12</v>
      </c>
      <c r="E17" s="256">
        <v>118.23</v>
      </c>
      <c r="F17" s="256">
        <v>106.07</v>
      </c>
      <c r="G17" s="256">
        <v>85.36</v>
      </c>
      <c r="H17" s="256">
        <v>37.770000000000003</v>
      </c>
      <c r="I17" s="256">
        <v>31.9</v>
      </c>
      <c r="J17" s="256">
        <v>23.36</v>
      </c>
      <c r="K17" s="256">
        <v>104.86</v>
      </c>
      <c r="L17" s="256">
        <v>118.21</v>
      </c>
      <c r="M17" s="256">
        <v>98.67</v>
      </c>
    </row>
    <row r="18" spans="1:13">
      <c r="A18" s="133">
        <v>12</v>
      </c>
      <c r="B18" s="256">
        <v>251.67</v>
      </c>
      <c r="C18" s="256">
        <v>234.52</v>
      </c>
      <c r="D18" s="256">
        <v>206.16</v>
      </c>
      <c r="E18" s="256">
        <v>126.34</v>
      </c>
      <c r="F18" s="256">
        <v>103.2</v>
      </c>
      <c r="G18" s="256">
        <v>78.09</v>
      </c>
      <c r="H18" s="256">
        <v>34.450000000000003</v>
      </c>
      <c r="I18" s="256">
        <v>28.85</v>
      </c>
      <c r="J18" s="256">
        <v>21.33</v>
      </c>
      <c r="K18" s="256">
        <v>90.37</v>
      </c>
      <c r="L18" s="256">
        <v>102.43</v>
      </c>
      <c r="M18" s="256">
        <v>107.32</v>
      </c>
    </row>
    <row r="19" spans="1:13">
      <c r="A19" s="264"/>
      <c r="B19" s="264"/>
      <c r="C19" s="264" t="s">
        <v>98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>
      <c r="A20" s="264"/>
      <c r="B20" s="256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</row>
    <row r="21" spans="1:13">
      <c r="A21" s="264"/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>
      <c r="A22" s="264"/>
      <c r="B22" s="264"/>
      <c r="C22" s="264"/>
      <c r="D22" s="264" t="s">
        <v>98</v>
      </c>
      <c r="E22" s="264"/>
      <c r="F22" s="264"/>
      <c r="G22" s="264"/>
      <c r="H22" s="264"/>
      <c r="I22" s="264"/>
      <c r="J22" s="264"/>
      <c r="K22" s="264"/>
      <c r="L22" s="264"/>
      <c r="M22" s="264"/>
    </row>
    <row r="23" spans="1:13">
      <c r="A23" s="264"/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</row>
    <row r="24" spans="1:13">
      <c r="A24" s="264"/>
      <c r="B24" s="264"/>
      <c r="C24" s="264"/>
      <c r="D24" s="264"/>
      <c r="E24" s="264"/>
      <c r="F24" s="264"/>
      <c r="G24" s="264"/>
      <c r="H24" s="264"/>
      <c r="I24" s="264"/>
      <c r="J24" s="264" t="s">
        <v>98</v>
      </c>
      <c r="K24" s="264"/>
      <c r="L24" s="264"/>
      <c r="M24" s="264"/>
    </row>
    <row r="25" spans="1:13">
      <c r="A25" s="264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3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3">
      <c r="A27" s="264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>
      <c r="A28" s="264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</row>
    <row r="29" spans="1:13">
      <c r="A29" s="264"/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</row>
    <row r="30" spans="1:13">
      <c r="A30" s="133"/>
      <c r="B30" s="229"/>
      <c r="C30" s="265"/>
      <c r="D30" s="229"/>
      <c r="E30" s="229"/>
      <c r="F30" s="229"/>
      <c r="G30" s="265"/>
      <c r="H30" s="229"/>
      <c r="I30" s="229"/>
    </row>
    <row r="31" spans="1:13">
      <c r="A31" s="133"/>
      <c r="B31" s="229"/>
      <c r="C31" s="265"/>
      <c r="D31" s="229"/>
      <c r="E31" s="229"/>
      <c r="F31" s="229"/>
      <c r="G31" s="265"/>
      <c r="H31" s="229"/>
      <c r="I31" s="229"/>
    </row>
    <row r="32" spans="1:13">
      <c r="A32" s="133"/>
      <c r="B32" s="229"/>
      <c r="F32" s="229"/>
    </row>
    <row r="33" spans="1:7">
      <c r="A33" s="133"/>
      <c r="B33" s="229"/>
      <c r="F33" s="229"/>
    </row>
    <row r="34" spans="1:7">
      <c r="B34" s="229"/>
      <c r="C34" s="265"/>
      <c r="F34" s="229"/>
      <c r="G34" s="265"/>
    </row>
    <row r="35" spans="1:7">
      <c r="C35" s="265"/>
      <c r="G35" s="265"/>
    </row>
  </sheetData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93"/>
  <sheetViews>
    <sheetView showGridLines="0" zoomScaleNormal="100" workbookViewId="0"/>
  </sheetViews>
  <sheetFormatPr defaultRowHeight="15"/>
  <cols>
    <col min="1" max="1" width="12.85546875" style="261" customWidth="1"/>
    <col min="2" max="5" width="8" style="251" customWidth="1"/>
    <col min="6" max="240" width="9.140625" style="123"/>
    <col min="241" max="241" width="27.28515625" style="123" bestFit="1" customWidth="1"/>
    <col min="242" max="242" width="6.85546875" style="123" customWidth="1"/>
    <col min="243" max="243" width="9.42578125" style="123" customWidth="1"/>
    <col min="244" max="251" width="7.5703125" style="123" customWidth="1"/>
    <col min="252" max="254" width="16" style="123" customWidth="1"/>
    <col min="255" max="255" width="7.5703125" style="123" customWidth="1"/>
    <col min="256" max="496" width="9.140625" style="123"/>
    <col min="497" max="497" width="27.28515625" style="123" bestFit="1" customWidth="1"/>
    <col min="498" max="498" width="6.85546875" style="123" customWidth="1"/>
    <col min="499" max="499" width="9.42578125" style="123" customWidth="1"/>
    <col min="500" max="507" width="7.5703125" style="123" customWidth="1"/>
    <col min="508" max="510" width="16" style="123" customWidth="1"/>
    <col min="511" max="511" width="7.5703125" style="123" customWidth="1"/>
    <col min="512" max="752" width="9.140625" style="123"/>
    <col min="753" max="753" width="27.28515625" style="123" bestFit="1" customWidth="1"/>
    <col min="754" max="754" width="6.85546875" style="123" customWidth="1"/>
    <col min="755" max="755" width="9.42578125" style="123" customWidth="1"/>
    <col min="756" max="763" width="7.5703125" style="123" customWidth="1"/>
    <col min="764" max="766" width="16" style="123" customWidth="1"/>
    <col min="767" max="767" width="7.5703125" style="123" customWidth="1"/>
    <col min="768" max="1008" width="9.140625" style="123"/>
    <col min="1009" max="1009" width="27.28515625" style="123" bestFit="1" customWidth="1"/>
    <col min="1010" max="1010" width="6.85546875" style="123" customWidth="1"/>
    <col min="1011" max="1011" width="9.42578125" style="123" customWidth="1"/>
    <col min="1012" max="1019" width="7.5703125" style="123" customWidth="1"/>
    <col min="1020" max="1022" width="16" style="123" customWidth="1"/>
    <col min="1023" max="1023" width="7.5703125" style="123" customWidth="1"/>
    <col min="1024" max="1264" width="9.140625" style="123"/>
    <col min="1265" max="1265" width="27.28515625" style="123" bestFit="1" customWidth="1"/>
    <col min="1266" max="1266" width="6.85546875" style="123" customWidth="1"/>
    <col min="1267" max="1267" width="9.42578125" style="123" customWidth="1"/>
    <col min="1268" max="1275" width="7.5703125" style="123" customWidth="1"/>
    <col min="1276" max="1278" width="16" style="123" customWidth="1"/>
    <col min="1279" max="1279" width="7.5703125" style="123" customWidth="1"/>
    <col min="1280" max="1520" width="9.140625" style="123"/>
    <col min="1521" max="1521" width="27.28515625" style="123" bestFit="1" customWidth="1"/>
    <col min="1522" max="1522" width="6.85546875" style="123" customWidth="1"/>
    <col min="1523" max="1523" width="9.42578125" style="123" customWidth="1"/>
    <col min="1524" max="1531" width="7.5703125" style="123" customWidth="1"/>
    <col min="1532" max="1534" width="16" style="123" customWidth="1"/>
    <col min="1535" max="1535" width="7.5703125" style="123" customWidth="1"/>
    <col min="1536" max="1776" width="9.140625" style="123"/>
    <col min="1777" max="1777" width="27.28515625" style="123" bestFit="1" customWidth="1"/>
    <col min="1778" max="1778" width="6.85546875" style="123" customWidth="1"/>
    <col min="1779" max="1779" width="9.42578125" style="123" customWidth="1"/>
    <col min="1780" max="1787" width="7.5703125" style="123" customWidth="1"/>
    <col min="1788" max="1790" width="16" style="123" customWidth="1"/>
    <col min="1791" max="1791" width="7.5703125" style="123" customWidth="1"/>
    <col min="1792" max="2032" width="9.140625" style="123"/>
    <col min="2033" max="2033" width="27.28515625" style="123" bestFit="1" customWidth="1"/>
    <col min="2034" max="2034" width="6.85546875" style="123" customWidth="1"/>
    <col min="2035" max="2035" width="9.42578125" style="123" customWidth="1"/>
    <col min="2036" max="2043" width="7.5703125" style="123" customWidth="1"/>
    <col min="2044" max="2046" width="16" style="123" customWidth="1"/>
    <col min="2047" max="2047" width="7.5703125" style="123" customWidth="1"/>
    <col min="2048" max="2288" width="9.140625" style="123"/>
    <col min="2289" max="2289" width="27.28515625" style="123" bestFit="1" customWidth="1"/>
    <col min="2290" max="2290" width="6.85546875" style="123" customWidth="1"/>
    <col min="2291" max="2291" width="9.42578125" style="123" customWidth="1"/>
    <col min="2292" max="2299" width="7.5703125" style="123" customWidth="1"/>
    <col min="2300" max="2302" width="16" style="123" customWidth="1"/>
    <col min="2303" max="2303" width="7.5703125" style="123" customWidth="1"/>
    <col min="2304" max="2544" width="9.140625" style="123"/>
    <col min="2545" max="2545" width="27.28515625" style="123" bestFit="1" customWidth="1"/>
    <col min="2546" max="2546" width="6.85546875" style="123" customWidth="1"/>
    <col min="2547" max="2547" width="9.42578125" style="123" customWidth="1"/>
    <col min="2548" max="2555" width="7.5703125" style="123" customWidth="1"/>
    <col min="2556" max="2558" width="16" style="123" customWidth="1"/>
    <col min="2559" max="2559" width="7.5703125" style="123" customWidth="1"/>
    <col min="2560" max="2800" width="9.140625" style="123"/>
    <col min="2801" max="2801" width="27.28515625" style="123" bestFit="1" customWidth="1"/>
    <col min="2802" max="2802" width="6.85546875" style="123" customWidth="1"/>
    <col min="2803" max="2803" width="9.42578125" style="123" customWidth="1"/>
    <col min="2804" max="2811" width="7.5703125" style="123" customWidth="1"/>
    <col min="2812" max="2814" width="16" style="123" customWidth="1"/>
    <col min="2815" max="2815" width="7.5703125" style="123" customWidth="1"/>
    <col min="2816" max="3056" width="9.140625" style="123"/>
    <col min="3057" max="3057" width="27.28515625" style="123" bestFit="1" customWidth="1"/>
    <col min="3058" max="3058" width="6.85546875" style="123" customWidth="1"/>
    <col min="3059" max="3059" width="9.42578125" style="123" customWidth="1"/>
    <col min="3060" max="3067" width="7.5703125" style="123" customWidth="1"/>
    <col min="3068" max="3070" width="16" style="123" customWidth="1"/>
    <col min="3071" max="3071" width="7.5703125" style="123" customWidth="1"/>
    <col min="3072" max="3312" width="9.140625" style="123"/>
    <col min="3313" max="3313" width="27.28515625" style="123" bestFit="1" customWidth="1"/>
    <col min="3314" max="3314" width="6.85546875" style="123" customWidth="1"/>
    <col min="3315" max="3315" width="9.42578125" style="123" customWidth="1"/>
    <col min="3316" max="3323" width="7.5703125" style="123" customWidth="1"/>
    <col min="3324" max="3326" width="16" style="123" customWidth="1"/>
    <col min="3327" max="3327" width="7.5703125" style="123" customWidth="1"/>
    <col min="3328" max="3568" width="9.140625" style="123"/>
    <col min="3569" max="3569" width="27.28515625" style="123" bestFit="1" customWidth="1"/>
    <col min="3570" max="3570" width="6.85546875" style="123" customWidth="1"/>
    <col min="3571" max="3571" width="9.42578125" style="123" customWidth="1"/>
    <col min="3572" max="3579" width="7.5703125" style="123" customWidth="1"/>
    <col min="3580" max="3582" width="16" style="123" customWidth="1"/>
    <col min="3583" max="3583" width="7.5703125" style="123" customWidth="1"/>
    <col min="3584" max="3824" width="9.140625" style="123"/>
    <col min="3825" max="3825" width="27.28515625" style="123" bestFit="1" customWidth="1"/>
    <col min="3826" max="3826" width="6.85546875" style="123" customWidth="1"/>
    <col min="3827" max="3827" width="9.42578125" style="123" customWidth="1"/>
    <col min="3828" max="3835" width="7.5703125" style="123" customWidth="1"/>
    <col min="3836" max="3838" width="16" style="123" customWidth="1"/>
    <col min="3839" max="3839" width="7.5703125" style="123" customWidth="1"/>
    <col min="3840" max="4080" width="9.140625" style="123"/>
    <col min="4081" max="4081" width="27.28515625" style="123" bestFit="1" customWidth="1"/>
    <col min="4082" max="4082" width="6.85546875" style="123" customWidth="1"/>
    <col min="4083" max="4083" width="9.42578125" style="123" customWidth="1"/>
    <col min="4084" max="4091" width="7.5703125" style="123" customWidth="1"/>
    <col min="4092" max="4094" width="16" style="123" customWidth="1"/>
    <col min="4095" max="4095" width="7.5703125" style="123" customWidth="1"/>
    <col min="4096" max="4336" width="9.140625" style="123"/>
    <col min="4337" max="4337" width="27.28515625" style="123" bestFit="1" customWidth="1"/>
    <col min="4338" max="4338" width="6.85546875" style="123" customWidth="1"/>
    <col min="4339" max="4339" width="9.42578125" style="123" customWidth="1"/>
    <col min="4340" max="4347" width="7.5703125" style="123" customWidth="1"/>
    <col min="4348" max="4350" width="16" style="123" customWidth="1"/>
    <col min="4351" max="4351" width="7.5703125" style="123" customWidth="1"/>
    <col min="4352" max="4592" width="9.140625" style="123"/>
    <col min="4593" max="4593" width="27.28515625" style="123" bestFit="1" customWidth="1"/>
    <col min="4594" max="4594" width="6.85546875" style="123" customWidth="1"/>
    <col min="4595" max="4595" width="9.42578125" style="123" customWidth="1"/>
    <col min="4596" max="4603" width="7.5703125" style="123" customWidth="1"/>
    <col min="4604" max="4606" width="16" style="123" customWidth="1"/>
    <col min="4607" max="4607" width="7.5703125" style="123" customWidth="1"/>
    <col min="4608" max="4848" width="9.140625" style="123"/>
    <col min="4849" max="4849" width="27.28515625" style="123" bestFit="1" customWidth="1"/>
    <col min="4850" max="4850" width="6.85546875" style="123" customWidth="1"/>
    <col min="4851" max="4851" width="9.42578125" style="123" customWidth="1"/>
    <col min="4852" max="4859" width="7.5703125" style="123" customWidth="1"/>
    <col min="4860" max="4862" width="16" style="123" customWidth="1"/>
    <col min="4863" max="4863" width="7.5703125" style="123" customWidth="1"/>
    <col min="4864" max="5104" width="9.140625" style="123"/>
    <col min="5105" max="5105" width="27.28515625" style="123" bestFit="1" customWidth="1"/>
    <col min="5106" max="5106" width="6.85546875" style="123" customWidth="1"/>
    <col min="5107" max="5107" width="9.42578125" style="123" customWidth="1"/>
    <col min="5108" max="5115" width="7.5703125" style="123" customWidth="1"/>
    <col min="5116" max="5118" width="16" style="123" customWidth="1"/>
    <col min="5119" max="5119" width="7.5703125" style="123" customWidth="1"/>
    <col min="5120" max="5360" width="9.140625" style="123"/>
    <col min="5361" max="5361" width="27.28515625" style="123" bestFit="1" customWidth="1"/>
    <col min="5362" max="5362" width="6.85546875" style="123" customWidth="1"/>
    <col min="5363" max="5363" width="9.42578125" style="123" customWidth="1"/>
    <col min="5364" max="5371" width="7.5703125" style="123" customWidth="1"/>
    <col min="5372" max="5374" width="16" style="123" customWidth="1"/>
    <col min="5375" max="5375" width="7.5703125" style="123" customWidth="1"/>
    <col min="5376" max="5616" width="9.140625" style="123"/>
    <col min="5617" max="5617" width="27.28515625" style="123" bestFit="1" customWidth="1"/>
    <col min="5618" max="5618" width="6.85546875" style="123" customWidth="1"/>
    <col min="5619" max="5619" width="9.42578125" style="123" customWidth="1"/>
    <col min="5620" max="5627" width="7.5703125" style="123" customWidth="1"/>
    <col min="5628" max="5630" width="16" style="123" customWidth="1"/>
    <col min="5631" max="5631" width="7.5703125" style="123" customWidth="1"/>
    <col min="5632" max="5872" width="9.140625" style="123"/>
    <col min="5873" max="5873" width="27.28515625" style="123" bestFit="1" customWidth="1"/>
    <col min="5874" max="5874" width="6.85546875" style="123" customWidth="1"/>
    <col min="5875" max="5875" width="9.42578125" style="123" customWidth="1"/>
    <col min="5876" max="5883" width="7.5703125" style="123" customWidth="1"/>
    <col min="5884" max="5886" width="16" style="123" customWidth="1"/>
    <col min="5887" max="5887" width="7.5703125" style="123" customWidth="1"/>
    <col min="5888" max="6128" width="9.140625" style="123"/>
    <col min="6129" max="6129" width="27.28515625" style="123" bestFit="1" customWidth="1"/>
    <col min="6130" max="6130" width="6.85546875" style="123" customWidth="1"/>
    <col min="6131" max="6131" width="9.42578125" style="123" customWidth="1"/>
    <col min="6132" max="6139" width="7.5703125" style="123" customWidth="1"/>
    <col min="6140" max="6142" width="16" style="123" customWidth="1"/>
    <col min="6143" max="6143" width="7.5703125" style="123" customWidth="1"/>
    <col min="6144" max="6384" width="9.140625" style="123"/>
    <col min="6385" max="6385" width="27.28515625" style="123" bestFit="1" customWidth="1"/>
    <col min="6386" max="6386" width="6.85546875" style="123" customWidth="1"/>
    <col min="6387" max="6387" width="9.42578125" style="123" customWidth="1"/>
    <col min="6388" max="6395" width="7.5703125" style="123" customWidth="1"/>
    <col min="6396" max="6398" width="16" style="123" customWidth="1"/>
    <col min="6399" max="6399" width="7.5703125" style="123" customWidth="1"/>
    <col min="6400" max="6640" width="9.140625" style="123"/>
    <col min="6641" max="6641" width="27.28515625" style="123" bestFit="1" customWidth="1"/>
    <col min="6642" max="6642" width="6.85546875" style="123" customWidth="1"/>
    <col min="6643" max="6643" width="9.42578125" style="123" customWidth="1"/>
    <col min="6644" max="6651" width="7.5703125" style="123" customWidth="1"/>
    <col min="6652" max="6654" width="16" style="123" customWidth="1"/>
    <col min="6655" max="6655" width="7.5703125" style="123" customWidth="1"/>
    <col min="6656" max="6896" width="9.140625" style="123"/>
    <col min="6897" max="6897" width="27.28515625" style="123" bestFit="1" customWidth="1"/>
    <col min="6898" max="6898" width="6.85546875" style="123" customWidth="1"/>
    <col min="6899" max="6899" width="9.42578125" style="123" customWidth="1"/>
    <col min="6900" max="6907" width="7.5703125" style="123" customWidth="1"/>
    <col min="6908" max="6910" width="16" style="123" customWidth="1"/>
    <col min="6911" max="6911" width="7.5703125" style="123" customWidth="1"/>
    <col min="6912" max="7152" width="9.140625" style="123"/>
    <col min="7153" max="7153" width="27.28515625" style="123" bestFit="1" customWidth="1"/>
    <col min="7154" max="7154" width="6.85546875" style="123" customWidth="1"/>
    <col min="7155" max="7155" width="9.42578125" style="123" customWidth="1"/>
    <col min="7156" max="7163" width="7.5703125" style="123" customWidth="1"/>
    <col min="7164" max="7166" width="16" style="123" customWidth="1"/>
    <col min="7167" max="7167" width="7.5703125" style="123" customWidth="1"/>
    <col min="7168" max="7408" width="9.140625" style="123"/>
    <col min="7409" max="7409" width="27.28515625" style="123" bestFit="1" customWidth="1"/>
    <col min="7410" max="7410" width="6.85546875" style="123" customWidth="1"/>
    <col min="7411" max="7411" width="9.42578125" style="123" customWidth="1"/>
    <col min="7412" max="7419" width="7.5703125" style="123" customWidth="1"/>
    <col min="7420" max="7422" width="16" style="123" customWidth="1"/>
    <col min="7423" max="7423" width="7.5703125" style="123" customWidth="1"/>
    <col min="7424" max="7664" width="9.140625" style="123"/>
    <col min="7665" max="7665" width="27.28515625" style="123" bestFit="1" customWidth="1"/>
    <col min="7666" max="7666" width="6.85546875" style="123" customWidth="1"/>
    <col min="7667" max="7667" width="9.42578125" style="123" customWidth="1"/>
    <col min="7668" max="7675" width="7.5703125" style="123" customWidth="1"/>
    <col min="7676" max="7678" width="16" style="123" customWidth="1"/>
    <col min="7679" max="7679" width="7.5703125" style="123" customWidth="1"/>
    <col min="7680" max="7920" width="9.140625" style="123"/>
    <col min="7921" max="7921" width="27.28515625" style="123" bestFit="1" customWidth="1"/>
    <col min="7922" max="7922" width="6.85546875" style="123" customWidth="1"/>
    <col min="7923" max="7923" width="9.42578125" style="123" customWidth="1"/>
    <col min="7924" max="7931" width="7.5703125" style="123" customWidth="1"/>
    <col min="7932" max="7934" width="16" style="123" customWidth="1"/>
    <col min="7935" max="7935" width="7.5703125" style="123" customWidth="1"/>
    <col min="7936" max="8176" width="9.140625" style="123"/>
    <col min="8177" max="8177" width="27.28515625" style="123" bestFit="1" customWidth="1"/>
    <col min="8178" max="8178" width="6.85546875" style="123" customWidth="1"/>
    <col min="8179" max="8179" width="9.42578125" style="123" customWidth="1"/>
    <col min="8180" max="8187" width="7.5703125" style="123" customWidth="1"/>
    <col min="8188" max="8190" width="16" style="123" customWidth="1"/>
    <col min="8191" max="8191" width="7.5703125" style="123" customWidth="1"/>
    <col min="8192" max="8432" width="9.140625" style="123"/>
    <col min="8433" max="8433" width="27.28515625" style="123" bestFit="1" customWidth="1"/>
    <col min="8434" max="8434" width="6.85546875" style="123" customWidth="1"/>
    <col min="8435" max="8435" width="9.42578125" style="123" customWidth="1"/>
    <col min="8436" max="8443" width="7.5703125" style="123" customWidth="1"/>
    <col min="8444" max="8446" width="16" style="123" customWidth="1"/>
    <col min="8447" max="8447" width="7.5703125" style="123" customWidth="1"/>
    <col min="8448" max="8688" width="9.140625" style="123"/>
    <col min="8689" max="8689" width="27.28515625" style="123" bestFit="1" customWidth="1"/>
    <col min="8690" max="8690" width="6.85546875" style="123" customWidth="1"/>
    <col min="8691" max="8691" width="9.42578125" style="123" customWidth="1"/>
    <col min="8692" max="8699" width="7.5703125" style="123" customWidth="1"/>
    <col min="8700" max="8702" width="16" style="123" customWidth="1"/>
    <col min="8703" max="8703" width="7.5703125" style="123" customWidth="1"/>
    <col min="8704" max="8944" width="9.140625" style="123"/>
    <col min="8945" max="8945" width="27.28515625" style="123" bestFit="1" customWidth="1"/>
    <col min="8946" max="8946" width="6.85546875" style="123" customWidth="1"/>
    <col min="8947" max="8947" width="9.42578125" style="123" customWidth="1"/>
    <col min="8948" max="8955" width="7.5703125" style="123" customWidth="1"/>
    <col min="8956" max="8958" width="16" style="123" customWidth="1"/>
    <col min="8959" max="8959" width="7.5703125" style="123" customWidth="1"/>
    <col min="8960" max="9200" width="9.140625" style="123"/>
    <col min="9201" max="9201" width="27.28515625" style="123" bestFit="1" customWidth="1"/>
    <col min="9202" max="9202" width="6.85546875" style="123" customWidth="1"/>
    <col min="9203" max="9203" width="9.42578125" style="123" customWidth="1"/>
    <col min="9204" max="9211" width="7.5703125" style="123" customWidth="1"/>
    <col min="9212" max="9214" width="16" style="123" customWidth="1"/>
    <col min="9215" max="9215" width="7.5703125" style="123" customWidth="1"/>
    <col min="9216" max="9456" width="9.140625" style="123"/>
    <col min="9457" max="9457" width="27.28515625" style="123" bestFit="1" customWidth="1"/>
    <col min="9458" max="9458" width="6.85546875" style="123" customWidth="1"/>
    <col min="9459" max="9459" width="9.42578125" style="123" customWidth="1"/>
    <col min="9460" max="9467" width="7.5703125" style="123" customWidth="1"/>
    <col min="9468" max="9470" width="16" style="123" customWidth="1"/>
    <col min="9471" max="9471" width="7.5703125" style="123" customWidth="1"/>
    <col min="9472" max="9712" width="9.140625" style="123"/>
    <col min="9713" max="9713" width="27.28515625" style="123" bestFit="1" customWidth="1"/>
    <col min="9714" max="9714" width="6.85546875" style="123" customWidth="1"/>
    <col min="9715" max="9715" width="9.42578125" style="123" customWidth="1"/>
    <col min="9716" max="9723" width="7.5703125" style="123" customWidth="1"/>
    <col min="9724" max="9726" width="16" style="123" customWidth="1"/>
    <col min="9727" max="9727" width="7.5703125" style="123" customWidth="1"/>
    <col min="9728" max="9968" width="9.140625" style="123"/>
    <col min="9969" max="9969" width="27.28515625" style="123" bestFit="1" customWidth="1"/>
    <col min="9970" max="9970" width="6.85546875" style="123" customWidth="1"/>
    <col min="9971" max="9971" width="9.42578125" style="123" customWidth="1"/>
    <col min="9972" max="9979" width="7.5703125" style="123" customWidth="1"/>
    <col min="9980" max="9982" width="16" style="123" customWidth="1"/>
    <col min="9983" max="9983" width="7.5703125" style="123" customWidth="1"/>
    <col min="9984" max="10224" width="9.140625" style="123"/>
    <col min="10225" max="10225" width="27.28515625" style="123" bestFit="1" customWidth="1"/>
    <col min="10226" max="10226" width="6.85546875" style="123" customWidth="1"/>
    <col min="10227" max="10227" width="9.42578125" style="123" customWidth="1"/>
    <col min="10228" max="10235" width="7.5703125" style="123" customWidth="1"/>
    <col min="10236" max="10238" width="16" style="123" customWidth="1"/>
    <col min="10239" max="10239" width="7.5703125" style="123" customWidth="1"/>
    <col min="10240" max="10480" width="9.140625" style="123"/>
    <col min="10481" max="10481" width="27.28515625" style="123" bestFit="1" customWidth="1"/>
    <col min="10482" max="10482" width="6.85546875" style="123" customWidth="1"/>
    <col min="10483" max="10483" width="9.42578125" style="123" customWidth="1"/>
    <col min="10484" max="10491" width="7.5703125" style="123" customWidth="1"/>
    <col min="10492" max="10494" width="16" style="123" customWidth="1"/>
    <col min="10495" max="10495" width="7.5703125" style="123" customWidth="1"/>
    <col min="10496" max="10736" width="9.140625" style="123"/>
    <col min="10737" max="10737" width="27.28515625" style="123" bestFit="1" customWidth="1"/>
    <col min="10738" max="10738" width="6.85546875" style="123" customWidth="1"/>
    <col min="10739" max="10739" width="9.42578125" style="123" customWidth="1"/>
    <col min="10740" max="10747" width="7.5703125" style="123" customWidth="1"/>
    <col min="10748" max="10750" width="16" style="123" customWidth="1"/>
    <col min="10751" max="10751" width="7.5703125" style="123" customWidth="1"/>
    <col min="10752" max="10992" width="9.140625" style="123"/>
    <col min="10993" max="10993" width="27.28515625" style="123" bestFit="1" customWidth="1"/>
    <col min="10994" max="10994" width="6.85546875" style="123" customWidth="1"/>
    <col min="10995" max="10995" width="9.42578125" style="123" customWidth="1"/>
    <col min="10996" max="11003" width="7.5703125" style="123" customWidth="1"/>
    <col min="11004" max="11006" width="16" style="123" customWidth="1"/>
    <col min="11007" max="11007" width="7.5703125" style="123" customWidth="1"/>
    <col min="11008" max="11248" width="9.140625" style="123"/>
    <col min="11249" max="11249" width="27.28515625" style="123" bestFit="1" customWidth="1"/>
    <col min="11250" max="11250" width="6.85546875" style="123" customWidth="1"/>
    <col min="11251" max="11251" width="9.42578125" style="123" customWidth="1"/>
    <col min="11252" max="11259" width="7.5703125" style="123" customWidth="1"/>
    <col min="11260" max="11262" width="16" style="123" customWidth="1"/>
    <col min="11263" max="11263" width="7.5703125" style="123" customWidth="1"/>
    <col min="11264" max="11504" width="9.140625" style="123"/>
    <col min="11505" max="11505" width="27.28515625" style="123" bestFit="1" customWidth="1"/>
    <col min="11506" max="11506" width="6.85546875" style="123" customWidth="1"/>
    <col min="11507" max="11507" width="9.42578125" style="123" customWidth="1"/>
    <col min="11508" max="11515" width="7.5703125" style="123" customWidth="1"/>
    <col min="11516" max="11518" width="16" style="123" customWidth="1"/>
    <col min="11519" max="11519" width="7.5703125" style="123" customWidth="1"/>
    <col min="11520" max="11760" width="9.140625" style="123"/>
    <col min="11761" max="11761" width="27.28515625" style="123" bestFit="1" customWidth="1"/>
    <col min="11762" max="11762" width="6.85546875" style="123" customWidth="1"/>
    <col min="11763" max="11763" width="9.42578125" style="123" customWidth="1"/>
    <col min="11764" max="11771" width="7.5703125" style="123" customWidth="1"/>
    <col min="11772" max="11774" width="16" style="123" customWidth="1"/>
    <col min="11775" max="11775" width="7.5703125" style="123" customWidth="1"/>
    <col min="11776" max="12016" width="9.140625" style="123"/>
    <col min="12017" max="12017" width="27.28515625" style="123" bestFit="1" customWidth="1"/>
    <col min="12018" max="12018" width="6.85546875" style="123" customWidth="1"/>
    <col min="12019" max="12019" width="9.42578125" style="123" customWidth="1"/>
    <col min="12020" max="12027" width="7.5703125" style="123" customWidth="1"/>
    <col min="12028" max="12030" width="16" style="123" customWidth="1"/>
    <col min="12031" max="12031" width="7.5703125" style="123" customWidth="1"/>
    <col min="12032" max="12272" width="9.140625" style="123"/>
    <col min="12273" max="12273" width="27.28515625" style="123" bestFit="1" customWidth="1"/>
    <col min="12274" max="12274" width="6.85546875" style="123" customWidth="1"/>
    <col min="12275" max="12275" width="9.42578125" style="123" customWidth="1"/>
    <col min="12276" max="12283" width="7.5703125" style="123" customWidth="1"/>
    <col min="12284" max="12286" width="16" style="123" customWidth="1"/>
    <col min="12287" max="12287" width="7.5703125" style="123" customWidth="1"/>
    <col min="12288" max="12528" width="9.140625" style="123"/>
    <col min="12529" max="12529" width="27.28515625" style="123" bestFit="1" customWidth="1"/>
    <col min="12530" max="12530" width="6.85546875" style="123" customWidth="1"/>
    <col min="12531" max="12531" width="9.42578125" style="123" customWidth="1"/>
    <col min="12532" max="12539" width="7.5703125" style="123" customWidth="1"/>
    <col min="12540" max="12542" width="16" style="123" customWidth="1"/>
    <col min="12543" max="12543" width="7.5703125" style="123" customWidth="1"/>
    <col min="12544" max="12784" width="9.140625" style="123"/>
    <col min="12785" max="12785" width="27.28515625" style="123" bestFit="1" customWidth="1"/>
    <col min="12786" max="12786" width="6.85546875" style="123" customWidth="1"/>
    <col min="12787" max="12787" width="9.42578125" style="123" customWidth="1"/>
    <col min="12788" max="12795" width="7.5703125" style="123" customWidth="1"/>
    <col min="12796" max="12798" width="16" style="123" customWidth="1"/>
    <col min="12799" max="12799" width="7.5703125" style="123" customWidth="1"/>
    <col min="12800" max="13040" width="9.140625" style="123"/>
    <col min="13041" max="13041" width="27.28515625" style="123" bestFit="1" customWidth="1"/>
    <col min="13042" max="13042" width="6.85546875" style="123" customWidth="1"/>
    <col min="13043" max="13043" width="9.42578125" style="123" customWidth="1"/>
    <col min="13044" max="13051" width="7.5703125" style="123" customWidth="1"/>
    <col min="13052" max="13054" width="16" style="123" customWidth="1"/>
    <col min="13055" max="13055" width="7.5703125" style="123" customWidth="1"/>
    <col min="13056" max="13296" width="9.140625" style="123"/>
    <col min="13297" max="13297" width="27.28515625" style="123" bestFit="1" customWidth="1"/>
    <col min="13298" max="13298" width="6.85546875" style="123" customWidth="1"/>
    <col min="13299" max="13299" width="9.42578125" style="123" customWidth="1"/>
    <col min="13300" max="13307" width="7.5703125" style="123" customWidth="1"/>
    <col min="13308" max="13310" width="16" style="123" customWidth="1"/>
    <col min="13311" max="13311" width="7.5703125" style="123" customWidth="1"/>
    <col min="13312" max="13552" width="9.140625" style="123"/>
    <col min="13553" max="13553" width="27.28515625" style="123" bestFit="1" customWidth="1"/>
    <col min="13554" max="13554" width="6.85546875" style="123" customWidth="1"/>
    <col min="13555" max="13555" width="9.42578125" style="123" customWidth="1"/>
    <col min="13556" max="13563" width="7.5703125" style="123" customWidth="1"/>
    <col min="13564" max="13566" width="16" style="123" customWidth="1"/>
    <col min="13567" max="13567" width="7.5703125" style="123" customWidth="1"/>
    <col min="13568" max="13808" width="9.140625" style="123"/>
    <col min="13809" max="13809" width="27.28515625" style="123" bestFit="1" customWidth="1"/>
    <col min="13810" max="13810" width="6.85546875" style="123" customWidth="1"/>
    <col min="13811" max="13811" width="9.42578125" style="123" customWidth="1"/>
    <col min="13812" max="13819" width="7.5703125" style="123" customWidth="1"/>
    <col min="13820" max="13822" width="16" style="123" customWidth="1"/>
    <col min="13823" max="13823" width="7.5703125" style="123" customWidth="1"/>
    <col min="13824" max="14064" width="9.140625" style="123"/>
    <col min="14065" max="14065" width="27.28515625" style="123" bestFit="1" customWidth="1"/>
    <col min="14066" max="14066" width="6.85546875" style="123" customWidth="1"/>
    <col min="14067" max="14067" width="9.42578125" style="123" customWidth="1"/>
    <col min="14068" max="14075" width="7.5703125" style="123" customWidth="1"/>
    <col min="14076" max="14078" width="16" style="123" customWidth="1"/>
    <col min="14079" max="14079" width="7.5703125" style="123" customWidth="1"/>
    <col min="14080" max="14320" width="9.140625" style="123"/>
    <col min="14321" max="14321" width="27.28515625" style="123" bestFit="1" customWidth="1"/>
    <col min="14322" max="14322" width="6.85546875" style="123" customWidth="1"/>
    <col min="14323" max="14323" width="9.42578125" style="123" customWidth="1"/>
    <col min="14324" max="14331" width="7.5703125" style="123" customWidth="1"/>
    <col min="14332" max="14334" width="16" style="123" customWidth="1"/>
    <col min="14335" max="14335" width="7.5703125" style="123" customWidth="1"/>
    <col min="14336" max="14576" width="9.140625" style="123"/>
    <col min="14577" max="14577" width="27.28515625" style="123" bestFit="1" customWidth="1"/>
    <col min="14578" max="14578" width="6.85546875" style="123" customWidth="1"/>
    <col min="14579" max="14579" width="9.42578125" style="123" customWidth="1"/>
    <col min="14580" max="14587" width="7.5703125" style="123" customWidth="1"/>
    <col min="14588" max="14590" width="16" style="123" customWidth="1"/>
    <col min="14591" max="14591" width="7.5703125" style="123" customWidth="1"/>
    <col min="14592" max="14832" width="9.140625" style="123"/>
    <col min="14833" max="14833" width="27.28515625" style="123" bestFit="1" customWidth="1"/>
    <col min="14834" max="14834" width="6.85546875" style="123" customWidth="1"/>
    <col min="14835" max="14835" width="9.42578125" style="123" customWidth="1"/>
    <col min="14836" max="14843" width="7.5703125" style="123" customWidth="1"/>
    <col min="14844" max="14846" width="16" style="123" customWidth="1"/>
    <col min="14847" max="14847" width="7.5703125" style="123" customWidth="1"/>
    <col min="14848" max="15088" width="9.140625" style="123"/>
    <col min="15089" max="15089" width="27.28515625" style="123" bestFit="1" customWidth="1"/>
    <col min="15090" max="15090" width="6.85546875" style="123" customWidth="1"/>
    <col min="15091" max="15091" width="9.42578125" style="123" customWidth="1"/>
    <col min="15092" max="15099" width="7.5703125" style="123" customWidth="1"/>
    <col min="15100" max="15102" width="16" style="123" customWidth="1"/>
    <col min="15103" max="15103" width="7.5703125" style="123" customWidth="1"/>
    <col min="15104" max="15344" width="9.140625" style="123"/>
    <col min="15345" max="15345" width="27.28515625" style="123" bestFit="1" customWidth="1"/>
    <col min="15346" max="15346" width="6.85546875" style="123" customWidth="1"/>
    <col min="15347" max="15347" width="9.42578125" style="123" customWidth="1"/>
    <col min="15348" max="15355" width="7.5703125" style="123" customWidth="1"/>
    <col min="15356" max="15358" width="16" style="123" customWidth="1"/>
    <col min="15359" max="15359" width="7.5703125" style="123" customWidth="1"/>
    <col min="15360" max="15600" width="9.140625" style="123"/>
    <col min="15601" max="15601" width="27.28515625" style="123" bestFit="1" customWidth="1"/>
    <col min="15602" max="15602" width="6.85546875" style="123" customWidth="1"/>
    <col min="15603" max="15603" width="9.42578125" style="123" customWidth="1"/>
    <col min="15604" max="15611" width="7.5703125" style="123" customWidth="1"/>
    <col min="15612" max="15614" width="16" style="123" customWidth="1"/>
    <col min="15615" max="15615" width="7.5703125" style="123" customWidth="1"/>
    <col min="15616" max="15856" width="9.140625" style="123"/>
    <col min="15857" max="15857" width="27.28515625" style="123" bestFit="1" customWidth="1"/>
    <col min="15858" max="15858" width="6.85546875" style="123" customWidth="1"/>
    <col min="15859" max="15859" width="9.42578125" style="123" customWidth="1"/>
    <col min="15860" max="15867" width="7.5703125" style="123" customWidth="1"/>
    <col min="15868" max="15870" width="16" style="123" customWidth="1"/>
    <col min="15871" max="15871" width="7.5703125" style="123" customWidth="1"/>
    <col min="15872" max="16112" width="9.140625" style="123"/>
    <col min="16113" max="16113" width="27.28515625" style="123" bestFit="1" customWidth="1"/>
    <col min="16114" max="16114" width="6.85546875" style="123" customWidth="1"/>
    <col min="16115" max="16115" width="9.42578125" style="123" customWidth="1"/>
    <col min="16116" max="16123" width="7.5703125" style="123" customWidth="1"/>
    <col min="16124" max="16126" width="16" style="123" customWidth="1"/>
    <col min="16127" max="16127" width="7.5703125" style="123" customWidth="1"/>
    <col min="16128" max="16384" width="9.140625" style="123"/>
  </cols>
  <sheetData>
    <row r="1" spans="1:5" ht="16.5" customHeight="1">
      <c r="A1" s="261" t="s">
        <v>304</v>
      </c>
    </row>
    <row r="2" spans="1:5">
      <c r="A2" s="261" t="s">
        <v>305</v>
      </c>
    </row>
    <row r="4" spans="1:5">
      <c r="B4" s="258"/>
      <c r="C4" s="315"/>
      <c r="D4" s="315"/>
      <c r="E4" s="315"/>
    </row>
    <row r="5" spans="1:5">
      <c r="A5" s="133" t="s">
        <v>244</v>
      </c>
      <c r="B5" s="251" t="s">
        <v>72</v>
      </c>
      <c r="C5" s="251" t="s">
        <v>245</v>
      </c>
      <c r="D5" s="251" t="s">
        <v>246</v>
      </c>
      <c r="E5" s="251" t="s">
        <v>32</v>
      </c>
    </row>
    <row r="6" spans="1:5">
      <c r="A6" s="264" t="s">
        <v>247</v>
      </c>
      <c r="B6" s="251">
        <v>174</v>
      </c>
      <c r="C6" s="251">
        <v>53</v>
      </c>
      <c r="D6" s="251">
        <v>119</v>
      </c>
      <c r="E6" s="251">
        <v>226</v>
      </c>
    </row>
    <row r="7" spans="1:5">
      <c r="A7" s="264" t="s">
        <v>248</v>
      </c>
      <c r="B7" s="251">
        <v>145</v>
      </c>
      <c r="C7" s="251">
        <v>35</v>
      </c>
      <c r="D7" s="251">
        <v>86</v>
      </c>
      <c r="E7" s="251">
        <v>200</v>
      </c>
    </row>
    <row r="8" spans="1:5">
      <c r="A8" s="264" t="s">
        <v>249</v>
      </c>
      <c r="B8" s="251">
        <v>147</v>
      </c>
      <c r="C8" s="251">
        <v>50</v>
      </c>
      <c r="D8" s="251">
        <v>85</v>
      </c>
      <c r="E8" s="251">
        <v>204</v>
      </c>
    </row>
    <row r="9" spans="1:5">
      <c r="A9" s="264" t="s">
        <v>250</v>
      </c>
      <c r="B9" s="251">
        <v>138</v>
      </c>
      <c r="C9" s="251">
        <v>57</v>
      </c>
      <c r="D9" s="251">
        <v>83</v>
      </c>
      <c r="E9" s="251">
        <v>186</v>
      </c>
    </row>
    <row r="10" spans="1:5">
      <c r="A10" s="264" t="s">
        <v>251</v>
      </c>
      <c r="B10" s="251">
        <v>155</v>
      </c>
      <c r="C10" s="251">
        <v>35</v>
      </c>
      <c r="D10" s="251">
        <v>87</v>
      </c>
      <c r="E10" s="251">
        <v>215</v>
      </c>
    </row>
    <row r="11" spans="1:5">
      <c r="A11" s="264" t="s">
        <v>252</v>
      </c>
      <c r="B11" s="251">
        <v>137</v>
      </c>
      <c r="C11" s="251">
        <v>40</v>
      </c>
      <c r="D11" s="251">
        <v>84</v>
      </c>
      <c r="E11" s="251">
        <v>185</v>
      </c>
    </row>
    <row r="12" spans="1:5">
      <c r="A12" s="264" t="s">
        <v>253</v>
      </c>
      <c r="B12" s="251">
        <v>146</v>
      </c>
      <c r="C12" s="251">
        <v>46</v>
      </c>
      <c r="D12" s="251">
        <v>96</v>
      </c>
      <c r="E12" s="251">
        <v>192</v>
      </c>
    </row>
    <row r="13" spans="1:5" ht="16.5">
      <c r="A13" s="266"/>
    </row>
    <row r="14" spans="1:5" ht="16.5">
      <c r="A14" s="266"/>
    </row>
    <row r="15" spans="1:5" ht="16.5">
      <c r="A15" s="266"/>
    </row>
    <row r="16" spans="1:5" ht="16.5">
      <c r="A16" s="266"/>
    </row>
    <row r="17" spans="1:1" ht="16.5">
      <c r="A17" s="266"/>
    </row>
    <row r="18" spans="1:1" ht="16.5">
      <c r="A18" s="266"/>
    </row>
    <row r="19" spans="1:1" ht="16.5">
      <c r="A19" s="266"/>
    </row>
    <row r="20" spans="1:1" ht="16.5">
      <c r="A20" s="266"/>
    </row>
    <row r="21" spans="1:1" ht="16.5">
      <c r="A21" s="266"/>
    </row>
    <row r="22" spans="1:1" ht="16.5">
      <c r="A22" s="266"/>
    </row>
    <row r="23" spans="1:1" ht="16.5">
      <c r="A23" s="266"/>
    </row>
    <row r="24" spans="1:1" ht="16.5">
      <c r="A24" s="266"/>
    </row>
    <row r="25" spans="1:1" ht="16.5">
      <c r="A25" s="266"/>
    </row>
    <row r="26" spans="1:1" ht="16.5">
      <c r="A26" s="266"/>
    </row>
    <row r="27" spans="1:1" ht="16.5">
      <c r="A27" s="266"/>
    </row>
    <row r="28" spans="1:1" ht="16.5">
      <c r="A28" s="266"/>
    </row>
    <row r="29" spans="1:1" ht="16.5">
      <c r="A29" s="266"/>
    </row>
    <row r="30" spans="1:1" ht="16.5">
      <c r="A30" s="266"/>
    </row>
    <row r="31" spans="1:1" ht="16.5">
      <c r="A31" s="266"/>
    </row>
    <row r="32" spans="1:1" ht="16.5">
      <c r="A32" s="266"/>
    </row>
    <row r="33" spans="1:1" ht="16.5">
      <c r="A33" s="266"/>
    </row>
    <row r="34" spans="1:1" ht="16.5">
      <c r="A34" s="266"/>
    </row>
    <row r="35" spans="1:1" ht="16.5">
      <c r="A35" s="266"/>
    </row>
    <row r="36" spans="1:1" ht="16.5">
      <c r="A36" s="266"/>
    </row>
    <row r="37" spans="1:1" ht="16.5">
      <c r="A37" s="266"/>
    </row>
    <row r="38" spans="1:1" ht="16.5">
      <c r="A38" s="266"/>
    </row>
    <row r="39" spans="1:1" ht="16.5">
      <c r="A39" s="266"/>
    </row>
    <row r="40" spans="1:1" ht="16.5">
      <c r="A40" s="266"/>
    </row>
    <row r="41" spans="1:1" ht="16.5">
      <c r="A41" s="266"/>
    </row>
    <row r="42" spans="1:1" ht="16.5">
      <c r="A42" s="266"/>
    </row>
    <row r="43" spans="1:1" ht="16.5">
      <c r="A43" s="266"/>
    </row>
    <row r="44" spans="1:1" ht="16.5">
      <c r="A44" s="266"/>
    </row>
    <row r="45" spans="1:1" ht="16.5">
      <c r="A45" s="266"/>
    </row>
    <row r="46" spans="1:1" ht="16.5">
      <c r="A46" s="266"/>
    </row>
    <row r="47" spans="1:1" ht="16.5">
      <c r="A47" s="266"/>
    </row>
    <row r="48" spans="1:1" ht="16.5">
      <c r="A48" s="266"/>
    </row>
    <row r="49" spans="1:1" ht="16.5">
      <c r="A49" s="266"/>
    </row>
    <row r="50" spans="1:1" ht="16.5">
      <c r="A50" s="266"/>
    </row>
    <row r="51" spans="1:1" ht="16.5">
      <c r="A51" s="266"/>
    </row>
    <row r="52" spans="1:1" ht="16.5">
      <c r="A52" s="266"/>
    </row>
    <row r="53" spans="1:1" ht="16.5">
      <c r="A53" s="266"/>
    </row>
    <row r="54" spans="1:1" ht="16.5">
      <c r="A54" s="266"/>
    </row>
    <row r="55" spans="1:1" ht="16.5">
      <c r="A55" s="266"/>
    </row>
    <row r="56" spans="1:1" ht="16.5">
      <c r="A56" s="266"/>
    </row>
    <row r="57" spans="1:1" ht="16.5">
      <c r="A57" s="266"/>
    </row>
    <row r="58" spans="1:1" ht="16.5">
      <c r="A58" s="266"/>
    </row>
    <row r="59" spans="1:1" ht="16.5">
      <c r="A59" s="266"/>
    </row>
    <row r="60" spans="1:1" ht="16.5">
      <c r="A60" s="266"/>
    </row>
    <row r="61" spans="1:1" ht="16.5">
      <c r="A61" s="266"/>
    </row>
    <row r="62" spans="1:1" ht="16.5">
      <c r="A62" s="266"/>
    </row>
    <row r="63" spans="1:1" ht="16.5">
      <c r="A63" s="266"/>
    </row>
    <row r="64" spans="1:1" ht="16.5">
      <c r="A64" s="266"/>
    </row>
    <row r="65" spans="1:1" ht="16.5">
      <c r="A65" s="266"/>
    </row>
    <row r="66" spans="1:1" ht="16.5">
      <c r="A66" s="266"/>
    </row>
    <row r="67" spans="1:1" ht="16.5">
      <c r="A67" s="266"/>
    </row>
    <row r="68" spans="1:1" ht="16.5">
      <c r="A68" s="266"/>
    </row>
    <row r="69" spans="1:1" ht="16.5">
      <c r="A69" s="266"/>
    </row>
    <row r="70" spans="1:1" ht="16.5">
      <c r="A70" s="266"/>
    </row>
    <row r="71" spans="1:1" ht="16.5">
      <c r="A71" s="266"/>
    </row>
    <row r="72" spans="1:1" ht="16.5">
      <c r="A72" s="266"/>
    </row>
    <row r="73" spans="1:1" ht="16.5">
      <c r="A73" s="266"/>
    </row>
    <row r="74" spans="1:1" ht="16.5">
      <c r="A74" s="266"/>
    </row>
    <row r="75" spans="1:1" ht="16.5">
      <c r="A75" s="266"/>
    </row>
    <row r="76" spans="1:1" ht="16.5">
      <c r="A76" s="266"/>
    </row>
    <row r="77" spans="1:1" ht="16.5">
      <c r="A77" s="266"/>
    </row>
    <row r="78" spans="1:1" ht="16.5">
      <c r="A78" s="266"/>
    </row>
    <row r="79" spans="1:1" ht="16.5">
      <c r="A79" s="266"/>
    </row>
    <row r="80" spans="1:1" ht="16.5">
      <c r="A80" s="266"/>
    </row>
    <row r="81" spans="1:1" ht="16.5">
      <c r="A81" s="266"/>
    </row>
    <row r="82" spans="1:1" ht="16.5">
      <c r="A82" s="266"/>
    </row>
    <row r="83" spans="1:1" ht="16.5">
      <c r="A83" s="266"/>
    </row>
    <row r="84" spans="1:1" ht="16.5">
      <c r="A84" s="266"/>
    </row>
    <row r="85" spans="1:1" ht="16.5">
      <c r="A85" s="266"/>
    </row>
    <row r="86" spans="1:1" ht="16.5">
      <c r="A86" s="266"/>
    </row>
    <row r="87" spans="1:1" ht="16.5">
      <c r="A87" s="266"/>
    </row>
    <row r="88" spans="1:1" ht="16.5">
      <c r="A88" s="266"/>
    </row>
    <row r="89" spans="1:1" ht="16.5">
      <c r="A89" s="266"/>
    </row>
    <row r="90" spans="1:1" ht="16.5">
      <c r="A90" s="266"/>
    </row>
    <row r="91" spans="1:1" ht="16.5">
      <c r="A91" s="266"/>
    </row>
    <row r="92" spans="1:1" ht="16.5">
      <c r="A92" s="266"/>
    </row>
    <row r="93" spans="1:1" ht="16.5">
      <c r="A93" s="266"/>
    </row>
  </sheetData>
  <mergeCells count="1">
    <mergeCell ref="C4:E4"/>
  </mergeCells>
  <pageMargins left="0.75" right="0.75" top="1" bottom="1" header="0.5" footer="0.5"/>
  <pageSetup scale="6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93"/>
  <sheetViews>
    <sheetView showGridLines="0" zoomScaleNormal="100" workbookViewId="0"/>
  </sheetViews>
  <sheetFormatPr defaultRowHeight="15"/>
  <cols>
    <col min="1" max="1" width="12.85546875" style="261" customWidth="1"/>
    <col min="2" max="5" width="8" style="251" customWidth="1"/>
    <col min="6" max="240" width="9.140625" style="123"/>
    <col min="241" max="241" width="27.28515625" style="123" bestFit="1" customWidth="1"/>
    <col min="242" max="242" width="6.85546875" style="123" customWidth="1"/>
    <col min="243" max="243" width="9.42578125" style="123" customWidth="1"/>
    <col min="244" max="251" width="7.5703125" style="123" customWidth="1"/>
    <col min="252" max="254" width="16" style="123" customWidth="1"/>
    <col min="255" max="255" width="7.5703125" style="123" customWidth="1"/>
    <col min="256" max="496" width="9.140625" style="123"/>
    <col min="497" max="497" width="27.28515625" style="123" bestFit="1" customWidth="1"/>
    <col min="498" max="498" width="6.85546875" style="123" customWidth="1"/>
    <col min="499" max="499" width="9.42578125" style="123" customWidth="1"/>
    <col min="500" max="507" width="7.5703125" style="123" customWidth="1"/>
    <col min="508" max="510" width="16" style="123" customWidth="1"/>
    <col min="511" max="511" width="7.5703125" style="123" customWidth="1"/>
    <col min="512" max="752" width="9.140625" style="123"/>
    <col min="753" max="753" width="27.28515625" style="123" bestFit="1" customWidth="1"/>
    <col min="754" max="754" width="6.85546875" style="123" customWidth="1"/>
    <col min="755" max="755" width="9.42578125" style="123" customWidth="1"/>
    <col min="756" max="763" width="7.5703125" style="123" customWidth="1"/>
    <col min="764" max="766" width="16" style="123" customWidth="1"/>
    <col min="767" max="767" width="7.5703125" style="123" customWidth="1"/>
    <col min="768" max="1008" width="9.140625" style="123"/>
    <col min="1009" max="1009" width="27.28515625" style="123" bestFit="1" customWidth="1"/>
    <col min="1010" max="1010" width="6.85546875" style="123" customWidth="1"/>
    <col min="1011" max="1011" width="9.42578125" style="123" customWidth="1"/>
    <col min="1012" max="1019" width="7.5703125" style="123" customWidth="1"/>
    <col min="1020" max="1022" width="16" style="123" customWidth="1"/>
    <col min="1023" max="1023" width="7.5703125" style="123" customWidth="1"/>
    <col min="1024" max="1264" width="9.140625" style="123"/>
    <col min="1265" max="1265" width="27.28515625" style="123" bestFit="1" customWidth="1"/>
    <col min="1266" max="1266" width="6.85546875" style="123" customWidth="1"/>
    <col min="1267" max="1267" width="9.42578125" style="123" customWidth="1"/>
    <col min="1268" max="1275" width="7.5703125" style="123" customWidth="1"/>
    <col min="1276" max="1278" width="16" style="123" customWidth="1"/>
    <col min="1279" max="1279" width="7.5703125" style="123" customWidth="1"/>
    <col min="1280" max="1520" width="9.140625" style="123"/>
    <col min="1521" max="1521" width="27.28515625" style="123" bestFit="1" customWidth="1"/>
    <col min="1522" max="1522" width="6.85546875" style="123" customWidth="1"/>
    <col min="1523" max="1523" width="9.42578125" style="123" customWidth="1"/>
    <col min="1524" max="1531" width="7.5703125" style="123" customWidth="1"/>
    <col min="1532" max="1534" width="16" style="123" customWidth="1"/>
    <col min="1535" max="1535" width="7.5703125" style="123" customWidth="1"/>
    <col min="1536" max="1776" width="9.140625" style="123"/>
    <col min="1777" max="1777" width="27.28515625" style="123" bestFit="1" customWidth="1"/>
    <col min="1778" max="1778" width="6.85546875" style="123" customWidth="1"/>
    <col min="1779" max="1779" width="9.42578125" style="123" customWidth="1"/>
    <col min="1780" max="1787" width="7.5703125" style="123" customWidth="1"/>
    <col min="1788" max="1790" width="16" style="123" customWidth="1"/>
    <col min="1791" max="1791" width="7.5703125" style="123" customWidth="1"/>
    <col min="1792" max="2032" width="9.140625" style="123"/>
    <col min="2033" max="2033" width="27.28515625" style="123" bestFit="1" customWidth="1"/>
    <col min="2034" max="2034" width="6.85546875" style="123" customWidth="1"/>
    <col min="2035" max="2035" width="9.42578125" style="123" customWidth="1"/>
    <col min="2036" max="2043" width="7.5703125" style="123" customWidth="1"/>
    <col min="2044" max="2046" width="16" style="123" customWidth="1"/>
    <col min="2047" max="2047" width="7.5703125" style="123" customWidth="1"/>
    <col min="2048" max="2288" width="9.140625" style="123"/>
    <col min="2289" max="2289" width="27.28515625" style="123" bestFit="1" customWidth="1"/>
    <col min="2290" max="2290" width="6.85546875" style="123" customWidth="1"/>
    <col min="2291" max="2291" width="9.42578125" style="123" customWidth="1"/>
    <col min="2292" max="2299" width="7.5703125" style="123" customWidth="1"/>
    <col min="2300" max="2302" width="16" style="123" customWidth="1"/>
    <col min="2303" max="2303" width="7.5703125" style="123" customWidth="1"/>
    <col min="2304" max="2544" width="9.140625" style="123"/>
    <col min="2545" max="2545" width="27.28515625" style="123" bestFit="1" customWidth="1"/>
    <col min="2546" max="2546" width="6.85546875" style="123" customWidth="1"/>
    <col min="2547" max="2547" width="9.42578125" style="123" customWidth="1"/>
    <col min="2548" max="2555" width="7.5703125" style="123" customWidth="1"/>
    <col min="2556" max="2558" width="16" style="123" customWidth="1"/>
    <col min="2559" max="2559" width="7.5703125" style="123" customWidth="1"/>
    <col min="2560" max="2800" width="9.140625" style="123"/>
    <col min="2801" max="2801" width="27.28515625" style="123" bestFit="1" customWidth="1"/>
    <col min="2802" max="2802" width="6.85546875" style="123" customWidth="1"/>
    <col min="2803" max="2803" width="9.42578125" style="123" customWidth="1"/>
    <col min="2804" max="2811" width="7.5703125" style="123" customWidth="1"/>
    <col min="2812" max="2814" width="16" style="123" customWidth="1"/>
    <col min="2815" max="2815" width="7.5703125" style="123" customWidth="1"/>
    <col min="2816" max="3056" width="9.140625" style="123"/>
    <col min="3057" max="3057" width="27.28515625" style="123" bestFit="1" customWidth="1"/>
    <col min="3058" max="3058" width="6.85546875" style="123" customWidth="1"/>
    <col min="3059" max="3059" width="9.42578125" style="123" customWidth="1"/>
    <col min="3060" max="3067" width="7.5703125" style="123" customWidth="1"/>
    <col min="3068" max="3070" width="16" style="123" customWidth="1"/>
    <col min="3071" max="3071" width="7.5703125" style="123" customWidth="1"/>
    <col min="3072" max="3312" width="9.140625" style="123"/>
    <col min="3313" max="3313" width="27.28515625" style="123" bestFit="1" customWidth="1"/>
    <col min="3314" max="3314" width="6.85546875" style="123" customWidth="1"/>
    <col min="3315" max="3315" width="9.42578125" style="123" customWidth="1"/>
    <col min="3316" max="3323" width="7.5703125" style="123" customWidth="1"/>
    <col min="3324" max="3326" width="16" style="123" customWidth="1"/>
    <col min="3327" max="3327" width="7.5703125" style="123" customWidth="1"/>
    <col min="3328" max="3568" width="9.140625" style="123"/>
    <col min="3569" max="3569" width="27.28515625" style="123" bestFit="1" customWidth="1"/>
    <col min="3570" max="3570" width="6.85546875" style="123" customWidth="1"/>
    <col min="3571" max="3571" width="9.42578125" style="123" customWidth="1"/>
    <col min="3572" max="3579" width="7.5703125" style="123" customWidth="1"/>
    <col min="3580" max="3582" width="16" style="123" customWidth="1"/>
    <col min="3583" max="3583" width="7.5703125" style="123" customWidth="1"/>
    <col min="3584" max="3824" width="9.140625" style="123"/>
    <col min="3825" max="3825" width="27.28515625" style="123" bestFit="1" customWidth="1"/>
    <col min="3826" max="3826" width="6.85546875" style="123" customWidth="1"/>
    <col min="3827" max="3827" width="9.42578125" style="123" customWidth="1"/>
    <col min="3828" max="3835" width="7.5703125" style="123" customWidth="1"/>
    <col min="3836" max="3838" width="16" style="123" customWidth="1"/>
    <col min="3839" max="3839" width="7.5703125" style="123" customWidth="1"/>
    <col min="3840" max="4080" width="9.140625" style="123"/>
    <col min="4081" max="4081" width="27.28515625" style="123" bestFit="1" customWidth="1"/>
    <col min="4082" max="4082" width="6.85546875" style="123" customWidth="1"/>
    <col min="4083" max="4083" width="9.42578125" style="123" customWidth="1"/>
    <col min="4084" max="4091" width="7.5703125" style="123" customWidth="1"/>
    <col min="4092" max="4094" width="16" style="123" customWidth="1"/>
    <col min="4095" max="4095" width="7.5703125" style="123" customWidth="1"/>
    <col min="4096" max="4336" width="9.140625" style="123"/>
    <col min="4337" max="4337" width="27.28515625" style="123" bestFit="1" customWidth="1"/>
    <col min="4338" max="4338" width="6.85546875" style="123" customWidth="1"/>
    <col min="4339" max="4339" width="9.42578125" style="123" customWidth="1"/>
    <col min="4340" max="4347" width="7.5703125" style="123" customWidth="1"/>
    <col min="4348" max="4350" width="16" style="123" customWidth="1"/>
    <col min="4351" max="4351" width="7.5703125" style="123" customWidth="1"/>
    <col min="4352" max="4592" width="9.140625" style="123"/>
    <col min="4593" max="4593" width="27.28515625" style="123" bestFit="1" customWidth="1"/>
    <col min="4594" max="4594" width="6.85546875" style="123" customWidth="1"/>
    <col min="4595" max="4595" width="9.42578125" style="123" customWidth="1"/>
    <col min="4596" max="4603" width="7.5703125" style="123" customWidth="1"/>
    <col min="4604" max="4606" width="16" style="123" customWidth="1"/>
    <col min="4607" max="4607" width="7.5703125" style="123" customWidth="1"/>
    <col min="4608" max="4848" width="9.140625" style="123"/>
    <col min="4849" max="4849" width="27.28515625" style="123" bestFit="1" customWidth="1"/>
    <col min="4850" max="4850" width="6.85546875" style="123" customWidth="1"/>
    <col min="4851" max="4851" width="9.42578125" style="123" customWidth="1"/>
    <col min="4852" max="4859" width="7.5703125" style="123" customWidth="1"/>
    <col min="4860" max="4862" width="16" style="123" customWidth="1"/>
    <col min="4863" max="4863" width="7.5703125" style="123" customWidth="1"/>
    <col min="4864" max="5104" width="9.140625" style="123"/>
    <col min="5105" max="5105" width="27.28515625" style="123" bestFit="1" customWidth="1"/>
    <col min="5106" max="5106" width="6.85546875" style="123" customWidth="1"/>
    <col min="5107" max="5107" width="9.42578125" style="123" customWidth="1"/>
    <col min="5108" max="5115" width="7.5703125" style="123" customWidth="1"/>
    <col min="5116" max="5118" width="16" style="123" customWidth="1"/>
    <col min="5119" max="5119" width="7.5703125" style="123" customWidth="1"/>
    <col min="5120" max="5360" width="9.140625" style="123"/>
    <col min="5361" max="5361" width="27.28515625" style="123" bestFit="1" customWidth="1"/>
    <col min="5362" max="5362" width="6.85546875" style="123" customWidth="1"/>
    <col min="5363" max="5363" width="9.42578125" style="123" customWidth="1"/>
    <col min="5364" max="5371" width="7.5703125" style="123" customWidth="1"/>
    <col min="5372" max="5374" width="16" style="123" customWidth="1"/>
    <col min="5375" max="5375" width="7.5703125" style="123" customWidth="1"/>
    <col min="5376" max="5616" width="9.140625" style="123"/>
    <col min="5617" max="5617" width="27.28515625" style="123" bestFit="1" customWidth="1"/>
    <col min="5618" max="5618" width="6.85546875" style="123" customWidth="1"/>
    <col min="5619" max="5619" width="9.42578125" style="123" customWidth="1"/>
    <col min="5620" max="5627" width="7.5703125" style="123" customWidth="1"/>
    <col min="5628" max="5630" width="16" style="123" customWidth="1"/>
    <col min="5631" max="5631" width="7.5703125" style="123" customWidth="1"/>
    <col min="5632" max="5872" width="9.140625" style="123"/>
    <col min="5873" max="5873" width="27.28515625" style="123" bestFit="1" customWidth="1"/>
    <col min="5874" max="5874" width="6.85546875" style="123" customWidth="1"/>
    <col min="5875" max="5875" width="9.42578125" style="123" customWidth="1"/>
    <col min="5876" max="5883" width="7.5703125" style="123" customWidth="1"/>
    <col min="5884" max="5886" width="16" style="123" customWidth="1"/>
    <col min="5887" max="5887" width="7.5703125" style="123" customWidth="1"/>
    <col min="5888" max="6128" width="9.140625" style="123"/>
    <col min="6129" max="6129" width="27.28515625" style="123" bestFit="1" customWidth="1"/>
    <col min="6130" max="6130" width="6.85546875" style="123" customWidth="1"/>
    <col min="6131" max="6131" width="9.42578125" style="123" customWidth="1"/>
    <col min="6132" max="6139" width="7.5703125" style="123" customWidth="1"/>
    <col min="6140" max="6142" width="16" style="123" customWidth="1"/>
    <col min="6143" max="6143" width="7.5703125" style="123" customWidth="1"/>
    <col min="6144" max="6384" width="9.140625" style="123"/>
    <col min="6385" max="6385" width="27.28515625" style="123" bestFit="1" customWidth="1"/>
    <col min="6386" max="6386" width="6.85546875" style="123" customWidth="1"/>
    <col min="6387" max="6387" width="9.42578125" style="123" customWidth="1"/>
    <col min="6388" max="6395" width="7.5703125" style="123" customWidth="1"/>
    <col min="6396" max="6398" width="16" style="123" customWidth="1"/>
    <col min="6399" max="6399" width="7.5703125" style="123" customWidth="1"/>
    <col min="6400" max="6640" width="9.140625" style="123"/>
    <col min="6641" max="6641" width="27.28515625" style="123" bestFit="1" customWidth="1"/>
    <col min="6642" max="6642" width="6.85546875" style="123" customWidth="1"/>
    <col min="6643" max="6643" width="9.42578125" style="123" customWidth="1"/>
    <col min="6644" max="6651" width="7.5703125" style="123" customWidth="1"/>
    <col min="6652" max="6654" width="16" style="123" customWidth="1"/>
    <col min="6655" max="6655" width="7.5703125" style="123" customWidth="1"/>
    <col min="6656" max="6896" width="9.140625" style="123"/>
    <col min="6897" max="6897" width="27.28515625" style="123" bestFit="1" customWidth="1"/>
    <col min="6898" max="6898" width="6.85546875" style="123" customWidth="1"/>
    <col min="6899" max="6899" width="9.42578125" style="123" customWidth="1"/>
    <col min="6900" max="6907" width="7.5703125" style="123" customWidth="1"/>
    <col min="6908" max="6910" width="16" style="123" customWidth="1"/>
    <col min="6911" max="6911" width="7.5703125" style="123" customWidth="1"/>
    <col min="6912" max="7152" width="9.140625" style="123"/>
    <col min="7153" max="7153" width="27.28515625" style="123" bestFit="1" customWidth="1"/>
    <col min="7154" max="7154" width="6.85546875" style="123" customWidth="1"/>
    <col min="7155" max="7155" width="9.42578125" style="123" customWidth="1"/>
    <col min="7156" max="7163" width="7.5703125" style="123" customWidth="1"/>
    <col min="7164" max="7166" width="16" style="123" customWidth="1"/>
    <col min="7167" max="7167" width="7.5703125" style="123" customWidth="1"/>
    <col min="7168" max="7408" width="9.140625" style="123"/>
    <col min="7409" max="7409" width="27.28515625" style="123" bestFit="1" customWidth="1"/>
    <col min="7410" max="7410" width="6.85546875" style="123" customWidth="1"/>
    <col min="7411" max="7411" width="9.42578125" style="123" customWidth="1"/>
    <col min="7412" max="7419" width="7.5703125" style="123" customWidth="1"/>
    <col min="7420" max="7422" width="16" style="123" customWidth="1"/>
    <col min="7423" max="7423" width="7.5703125" style="123" customWidth="1"/>
    <col min="7424" max="7664" width="9.140625" style="123"/>
    <col min="7665" max="7665" width="27.28515625" style="123" bestFit="1" customWidth="1"/>
    <col min="7666" max="7666" width="6.85546875" style="123" customWidth="1"/>
    <col min="7667" max="7667" width="9.42578125" style="123" customWidth="1"/>
    <col min="7668" max="7675" width="7.5703125" style="123" customWidth="1"/>
    <col min="7676" max="7678" width="16" style="123" customWidth="1"/>
    <col min="7679" max="7679" width="7.5703125" style="123" customWidth="1"/>
    <col min="7680" max="7920" width="9.140625" style="123"/>
    <col min="7921" max="7921" width="27.28515625" style="123" bestFit="1" customWidth="1"/>
    <col min="7922" max="7922" width="6.85546875" style="123" customWidth="1"/>
    <col min="7923" max="7923" width="9.42578125" style="123" customWidth="1"/>
    <col min="7924" max="7931" width="7.5703125" style="123" customWidth="1"/>
    <col min="7932" max="7934" width="16" style="123" customWidth="1"/>
    <col min="7935" max="7935" width="7.5703125" style="123" customWidth="1"/>
    <col min="7936" max="8176" width="9.140625" style="123"/>
    <col min="8177" max="8177" width="27.28515625" style="123" bestFit="1" customWidth="1"/>
    <col min="8178" max="8178" width="6.85546875" style="123" customWidth="1"/>
    <col min="8179" max="8179" width="9.42578125" style="123" customWidth="1"/>
    <col min="8180" max="8187" width="7.5703125" style="123" customWidth="1"/>
    <col min="8188" max="8190" width="16" style="123" customWidth="1"/>
    <col min="8191" max="8191" width="7.5703125" style="123" customWidth="1"/>
    <col min="8192" max="8432" width="9.140625" style="123"/>
    <col min="8433" max="8433" width="27.28515625" style="123" bestFit="1" customWidth="1"/>
    <col min="8434" max="8434" width="6.85546875" style="123" customWidth="1"/>
    <col min="8435" max="8435" width="9.42578125" style="123" customWidth="1"/>
    <col min="8436" max="8443" width="7.5703125" style="123" customWidth="1"/>
    <col min="8444" max="8446" width="16" style="123" customWidth="1"/>
    <col min="8447" max="8447" width="7.5703125" style="123" customWidth="1"/>
    <col min="8448" max="8688" width="9.140625" style="123"/>
    <col min="8689" max="8689" width="27.28515625" style="123" bestFit="1" customWidth="1"/>
    <col min="8690" max="8690" width="6.85546875" style="123" customWidth="1"/>
    <col min="8691" max="8691" width="9.42578125" style="123" customWidth="1"/>
    <col min="8692" max="8699" width="7.5703125" style="123" customWidth="1"/>
    <col min="8700" max="8702" width="16" style="123" customWidth="1"/>
    <col min="8703" max="8703" width="7.5703125" style="123" customWidth="1"/>
    <col min="8704" max="8944" width="9.140625" style="123"/>
    <col min="8945" max="8945" width="27.28515625" style="123" bestFit="1" customWidth="1"/>
    <col min="8946" max="8946" width="6.85546875" style="123" customWidth="1"/>
    <col min="8947" max="8947" width="9.42578125" style="123" customWidth="1"/>
    <col min="8948" max="8955" width="7.5703125" style="123" customWidth="1"/>
    <col min="8956" max="8958" width="16" style="123" customWidth="1"/>
    <col min="8959" max="8959" width="7.5703125" style="123" customWidth="1"/>
    <col min="8960" max="9200" width="9.140625" style="123"/>
    <col min="9201" max="9201" width="27.28515625" style="123" bestFit="1" customWidth="1"/>
    <col min="9202" max="9202" width="6.85546875" style="123" customWidth="1"/>
    <col min="9203" max="9203" width="9.42578125" style="123" customWidth="1"/>
    <col min="9204" max="9211" width="7.5703125" style="123" customWidth="1"/>
    <col min="9212" max="9214" width="16" style="123" customWidth="1"/>
    <col min="9215" max="9215" width="7.5703125" style="123" customWidth="1"/>
    <col min="9216" max="9456" width="9.140625" style="123"/>
    <col min="9457" max="9457" width="27.28515625" style="123" bestFit="1" customWidth="1"/>
    <col min="9458" max="9458" width="6.85546875" style="123" customWidth="1"/>
    <col min="9459" max="9459" width="9.42578125" style="123" customWidth="1"/>
    <col min="9460" max="9467" width="7.5703125" style="123" customWidth="1"/>
    <col min="9468" max="9470" width="16" style="123" customWidth="1"/>
    <col min="9471" max="9471" width="7.5703125" style="123" customWidth="1"/>
    <col min="9472" max="9712" width="9.140625" style="123"/>
    <col min="9713" max="9713" width="27.28515625" style="123" bestFit="1" customWidth="1"/>
    <col min="9714" max="9714" width="6.85546875" style="123" customWidth="1"/>
    <col min="9715" max="9715" width="9.42578125" style="123" customWidth="1"/>
    <col min="9716" max="9723" width="7.5703125" style="123" customWidth="1"/>
    <col min="9724" max="9726" width="16" style="123" customWidth="1"/>
    <col min="9727" max="9727" width="7.5703125" style="123" customWidth="1"/>
    <col min="9728" max="9968" width="9.140625" style="123"/>
    <col min="9969" max="9969" width="27.28515625" style="123" bestFit="1" customWidth="1"/>
    <col min="9970" max="9970" width="6.85546875" style="123" customWidth="1"/>
    <col min="9971" max="9971" width="9.42578125" style="123" customWidth="1"/>
    <col min="9972" max="9979" width="7.5703125" style="123" customWidth="1"/>
    <col min="9980" max="9982" width="16" style="123" customWidth="1"/>
    <col min="9983" max="9983" width="7.5703125" style="123" customWidth="1"/>
    <col min="9984" max="10224" width="9.140625" style="123"/>
    <col min="10225" max="10225" width="27.28515625" style="123" bestFit="1" customWidth="1"/>
    <col min="10226" max="10226" width="6.85546875" style="123" customWidth="1"/>
    <col min="10227" max="10227" width="9.42578125" style="123" customWidth="1"/>
    <col min="10228" max="10235" width="7.5703125" style="123" customWidth="1"/>
    <col min="10236" max="10238" width="16" style="123" customWidth="1"/>
    <col min="10239" max="10239" width="7.5703125" style="123" customWidth="1"/>
    <col min="10240" max="10480" width="9.140625" style="123"/>
    <col min="10481" max="10481" width="27.28515625" style="123" bestFit="1" customWidth="1"/>
    <col min="10482" max="10482" width="6.85546875" style="123" customWidth="1"/>
    <col min="10483" max="10483" width="9.42578125" style="123" customWidth="1"/>
    <col min="10484" max="10491" width="7.5703125" style="123" customWidth="1"/>
    <col min="10492" max="10494" width="16" style="123" customWidth="1"/>
    <col min="10495" max="10495" width="7.5703125" style="123" customWidth="1"/>
    <col min="10496" max="10736" width="9.140625" style="123"/>
    <col min="10737" max="10737" width="27.28515625" style="123" bestFit="1" customWidth="1"/>
    <col min="10738" max="10738" width="6.85546875" style="123" customWidth="1"/>
    <col min="10739" max="10739" width="9.42578125" style="123" customWidth="1"/>
    <col min="10740" max="10747" width="7.5703125" style="123" customWidth="1"/>
    <col min="10748" max="10750" width="16" style="123" customWidth="1"/>
    <col min="10751" max="10751" width="7.5703125" style="123" customWidth="1"/>
    <col min="10752" max="10992" width="9.140625" style="123"/>
    <col min="10993" max="10993" width="27.28515625" style="123" bestFit="1" customWidth="1"/>
    <col min="10994" max="10994" width="6.85546875" style="123" customWidth="1"/>
    <col min="10995" max="10995" width="9.42578125" style="123" customWidth="1"/>
    <col min="10996" max="11003" width="7.5703125" style="123" customWidth="1"/>
    <col min="11004" max="11006" width="16" style="123" customWidth="1"/>
    <col min="11007" max="11007" width="7.5703125" style="123" customWidth="1"/>
    <col min="11008" max="11248" width="9.140625" style="123"/>
    <col min="11249" max="11249" width="27.28515625" style="123" bestFit="1" customWidth="1"/>
    <col min="11250" max="11250" width="6.85546875" style="123" customWidth="1"/>
    <col min="11251" max="11251" width="9.42578125" style="123" customWidth="1"/>
    <col min="11252" max="11259" width="7.5703125" style="123" customWidth="1"/>
    <col min="11260" max="11262" width="16" style="123" customWidth="1"/>
    <col min="11263" max="11263" width="7.5703125" style="123" customWidth="1"/>
    <col min="11264" max="11504" width="9.140625" style="123"/>
    <col min="11505" max="11505" width="27.28515625" style="123" bestFit="1" customWidth="1"/>
    <col min="11506" max="11506" width="6.85546875" style="123" customWidth="1"/>
    <col min="11507" max="11507" width="9.42578125" style="123" customWidth="1"/>
    <col min="11508" max="11515" width="7.5703125" style="123" customWidth="1"/>
    <col min="11516" max="11518" width="16" style="123" customWidth="1"/>
    <col min="11519" max="11519" width="7.5703125" style="123" customWidth="1"/>
    <col min="11520" max="11760" width="9.140625" style="123"/>
    <col min="11761" max="11761" width="27.28515625" style="123" bestFit="1" customWidth="1"/>
    <col min="11762" max="11762" width="6.85546875" style="123" customWidth="1"/>
    <col min="11763" max="11763" width="9.42578125" style="123" customWidth="1"/>
    <col min="11764" max="11771" width="7.5703125" style="123" customWidth="1"/>
    <col min="11772" max="11774" width="16" style="123" customWidth="1"/>
    <col min="11775" max="11775" width="7.5703125" style="123" customWidth="1"/>
    <col min="11776" max="12016" width="9.140625" style="123"/>
    <col min="12017" max="12017" width="27.28515625" style="123" bestFit="1" customWidth="1"/>
    <col min="12018" max="12018" width="6.85546875" style="123" customWidth="1"/>
    <col min="12019" max="12019" width="9.42578125" style="123" customWidth="1"/>
    <col min="12020" max="12027" width="7.5703125" style="123" customWidth="1"/>
    <col min="12028" max="12030" width="16" style="123" customWidth="1"/>
    <col min="12031" max="12031" width="7.5703125" style="123" customWidth="1"/>
    <col min="12032" max="12272" width="9.140625" style="123"/>
    <col min="12273" max="12273" width="27.28515625" style="123" bestFit="1" customWidth="1"/>
    <col min="12274" max="12274" width="6.85546875" style="123" customWidth="1"/>
    <col min="12275" max="12275" width="9.42578125" style="123" customWidth="1"/>
    <col min="12276" max="12283" width="7.5703125" style="123" customWidth="1"/>
    <col min="12284" max="12286" width="16" style="123" customWidth="1"/>
    <col min="12287" max="12287" width="7.5703125" style="123" customWidth="1"/>
    <col min="12288" max="12528" width="9.140625" style="123"/>
    <col min="12529" max="12529" width="27.28515625" style="123" bestFit="1" customWidth="1"/>
    <col min="12530" max="12530" width="6.85546875" style="123" customWidth="1"/>
    <col min="12531" max="12531" width="9.42578125" style="123" customWidth="1"/>
    <col min="12532" max="12539" width="7.5703125" style="123" customWidth="1"/>
    <col min="12540" max="12542" width="16" style="123" customWidth="1"/>
    <col min="12543" max="12543" width="7.5703125" style="123" customWidth="1"/>
    <col min="12544" max="12784" width="9.140625" style="123"/>
    <col min="12785" max="12785" width="27.28515625" style="123" bestFit="1" customWidth="1"/>
    <col min="12786" max="12786" width="6.85546875" style="123" customWidth="1"/>
    <col min="12787" max="12787" width="9.42578125" style="123" customWidth="1"/>
    <col min="12788" max="12795" width="7.5703125" style="123" customWidth="1"/>
    <col min="12796" max="12798" width="16" style="123" customWidth="1"/>
    <col min="12799" max="12799" width="7.5703125" style="123" customWidth="1"/>
    <col min="12800" max="13040" width="9.140625" style="123"/>
    <col min="13041" max="13041" width="27.28515625" style="123" bestFit="1" customWidth="1"/>
    <col min="13042" max="13042" width="6.85546875" style="123" customWidth="1"/>
    <col min="13043" max="13043" width="9.42578125" style="123" customWidth="1"/>
    <col min="13044" max="13051" width="7.5703125" style="123" customWidth="1"/>
    <col min="13052" max="13054" width="16" style="123" customWidth="1"/>
    <col min="13055" max="13055" width="7.5703125" style="123" customWidth="1"/>
    <col min="13056" max="13296" width="9.140625" style="123"/>
    <col min="13297" max="13297" width="27.28515625" style="123" bestFit="1" customWidth="1"/>
    <col min="13298" max="13298" width="6.85546875" style="123" customWidth="1"/>
    <col min="13299" max="13299" width="9.42578125" style="123" customWidth="1"/>
    <col min="13300" max="13307" width="7.5703125" style="123" customWidth="1"/>
    <col min="13308" max="13310" width="16" style="123" customWidth="1"/>
    <col min="13311" max="13311" width="7.5703125" style="123" customWidth="1"/>
    <col min="13312" max="13552" width="9.140625" style="123"/>
    <col min="13553" max="13553" width="27.28515625" style="123" bestFit="1" customWidth="1"/>
    <col min="13554" max="13554" width="6.85546875" style="123" customWidth="1"/>
    <col min="13555" max="13555" width="9.42578125" style="123" customWidth="1"/>
    <col min="13556" max="13563" width="7.5703125" style="123" customWidth="1"/>
    <col min="13564" max="13566" width="16" style="123" customWidth="1"/>
    <col min="13567" max="13567" width="7.5703125" style="123" customWidth="1"/>
    <col min="13568" max="13808" width="9.140625" style="123"/>
    <col min="13809" max="13809" width="27.28515625" style="123" bestFit="1" customWidth="1"/>
    <col min="13810" max="13810" width="6.85546875" style="123" customWidth="1"/>
    <col min="13811" max="13811" width="9.42578125" style="123" customWidth="1"/>
    <col min="13812" max="13819" width="7.5703125" style="123" customWidth="1"/>
    <col min="13820" max="13822" width="16" style="123" customWidth="1"/>
    <col min="13823" max="13823" width="7.5703125" style="123" customWidth="1"/>
    <col min="13824" max="14064" width="9.140625" style="123"/>
    <col min="14065" max="14065" width="27.28515625" style="123" bestFit="1" customWidth="1"/>
    <col min="14066" max="14066" width="6.85546875" style="123" customWidth="1"/>
    <col min="14067" max="14067" width="9.42578125" style="123" customWidth="1"/>
    <col min="14068" max="14075" width="7.5703125" style="123" customWidth="1"/>
    <col min="14076" max="14078" width="16" style="123" customWidth="1"/>
    <col min="14079" max="14079" width="7.5703125" style="123" customWidth="1"/>
    <col min="14080" max="14320" width="9.140625" style="123"/>
    <col min="14321" max="14321" width="27.28515625" style="123" bestFit="1" customWidth="1"/>
    <col min="14322" max="14322" width="6.85546875" style="123" customWidth="1"/>
    <col min="14323" max="14323" width="9.42578125" style="123" customWidth="1"/>
    <col min="14324" max="14331" width="7.5703125" style="123" customWidth="1"/>
    <col min="14332" max="14334" width="16" style="123" customWidth="1"/>
    <col min="14335" max="14335" width="7.5703125" style="123" customWidth="1"/>
    <col min="14336" max="14576" width="9.140625" style="123"/>
    <col min="14577" max="14577" width="27.28515625" style="123" bestFit="1" customWidth="1"/>
    <col min="14578" max="14578" width="6.85546875" style="123" customWidth="1"/>
    <col min="14579" max="14579" width="9.42578125" style="123" customWidth="1"/>
    <col min="14580" max="14587" width="7.5703125" style="123" customWidth="1"/>
    <col min="14588" max="14590" width="16" style="123" customWidth="1"/>
    <col min="14591" max="14591" width="7.5703125" style="123" customWidth="1"/>
    <col min="14592" max="14832" width="9.140625" style="123"/>
    <col min="14833" max="14833" width="27.28515625" style="123" bestFit="1" customWidth="1"/>
    <col min="14834" max="14834" width="6.85546875" style="123" customWidth="1"/>
    <col min="14835" max="14835" width="9.42578125" style="123" customWidth="1"/>
    <col min="14836" max="14843" width="7.5703125" style="123" customWidth="1"/>
    <col min="14844" max="14846" width="16" style="123" customWidth="1"/>
    <col min="14847" max="14847" width="7.5703125" style="123" customWidth="1"/>
    <col min="14848" max="15088" width="9.140625" style="123"/>
    <col min="15089" max="15089" width="27.28515625" style="123" bestFit="1" customWidth="1"/>
    <col min="15090" max="15090" width="6.85546875" style="123" customWidth="1"/>
    <col min="15091" max="15091" width="9.42578125" style="123" customWidth="1"/>
    <col min="15092" max="15099" width="7.5703125" style="123" customWidth="1"/>
    <col min="15100" max="15102" width="16" style="123" customWidth="1"/>
    <col min="15103" max="15103" width="7.5703125" style="123" customWidth="1"/>
    <col min="15104" max="15344" width="9.140625" style="123"/>
    <col min="15345" max="15345" width="27.28515625" style="123" bestFit="1" customWidth="1"/>
    <col min="15346" max="15346" width="6.85546875" style="123" customWidth="1"/>
    <col min="15347" max="15347" width="9.42578125" style="123" customWidth="1"/>
    <col min="15348" max="15355" width="7.5703125" style="123" customWidth="1"/>
    <col min="15356" max="15358" width="16" style="123" customWidth="1"/>
    <col min="15359" max="15359" width="7.5703125" style="123" customWidth="1"/>
    <col min="15360" max="15600" width="9.140625" style="123"/>
    <col min="15601" max="15601" width="27.28515625" style="123" bestFit="1" customWidth="1"/>
    <col min="15602" max="15602" width="6.85546875" style="123" customWidth="1"/>
    <col min="15603" max="15603" width="9.42578125" style="123" customWidth="1"/>
    <col min="15604" max="15611" width="7.5703125" style="123" customWidth="1"/>
    <col min="15612" max="15614" width="16" style="123" customWidth="1"/>
    <col min="15615" max="15615" width="7.5703125" style="123" customWidth="1"/>
    <col min="15616" max="15856" width="9.140625" style="123"/>
    <col min="15857" max="15857" width="27.28515625" style="123" bestFit="1" customWidth="1"/>
    <col min="15858" max="15858" width="6.85546875" style="123" customWidth="1"/>
    <col min="15859" max="15859" width="9.42578125" style="123" customWidth="1"/>
    <col min="15860" max="15867" width="7.5703125" style="123" customWidth="1"/>
    <col min="15868" max="15870" width="16" style="123" customWidth="1"/>
    <col min="15871" max="15871" width="7.5703125" style="123" customWidth="1"/>
    <col min="15872" max="16112" width="9.140625" style="123"/>
    <col min="16113" max="16113" width="27.28515625" style="123" bestFit="1" customWidth="1"/>
    <col min="16114" max="16114" width="6.85546875" style="123" customWidth="1"/>
    <col min="16115" max="16115" width="9.42578125" style="123" customWidth="1"/>
    <col min="16116" max="16123" width="7.5703125" style="123" customWidth="1"/>
    <col min="16124" max="16126" width="16" style="123" customWidth="1"/>
    <col min="16127" max="16127" width="7.5703125" style="123" customWidth="1"/>
    <col min="16128" max="16384" width="9.140625" style="123"/>
  </cols>
  <sheetData>
    <row r="1" spans="1:5" ht="16.5" customHeight="1">
      <c r="A1" s="261" t="s">
        <v>306</v>
      </c>
    </row>
    <row r="2" spans="1:5">
      <c r="A2" s="261" t="s">
        <v>307</v>
      </c>
    </row>
    <row r="4" spans="1:5">
      <c r="B4" s="258"/>
      <c r="C4" s="315"/>
      <c r="D4" s="315"/>
      <c r="E4" s="315"/>
    </row>
    <row r="5" spans="1:5">
      <c r="A5" s="133" t="s">
        <v>244</v>
      </c>
      <c r="B5" s="251" t="s">
        <v>72</v>
      </c>
      <c r="C5" s="251" t="s">
        <v>599</v>
      </c>
      <c r="D5" s="251" t="s">
        <v>600</v>
      </c>
    </row>
    <row r="6" spans="1:5">
      <c r="A6" s="264" t="s">
        <v>247</v>
      </c>
      <c r="B6" s="251">
        <v>87</v>
      </c>
      <c r="C6" s="251">
        <v>59</v>
      </c>
      <c r="D6" s="251">
        <v>110</v>
      </c>
    </row>
    <row r="7" spans="1:5">
      <c r="A7" s="264" t="s">
        <v>248</v>
      </c>
      <c r="B7" s="251">
        <v>65</v>
      </c>
      <c r="C7" s="251">
        <v>39</v>
      </c>
      <c r="D7" s="251">
        <v>87</v>
      </c>
    </row>
    <row r="8" spans="1:5">
      <c r="A8" s="264" t="s">
        <v>249</v>
      </c>
      <c r="B8" s="251">
        <v>65</v>
      </c>
      <c r="C8" s="251">
        <v>42</v>
      </c>
      <c r="D8" s="251">
        <v>86</v>
      </c>
    </row>
    <row r="9" spans="1:5">
      <c r="A9" s="264" t="s">
        <v>250</v>
      </c>
      <c r="B9" s="251">
        <v>58</v>
      </c>
      <c r="C9" s="251">
        <v>40</v>
      </c>
      <c r="D9" s="251">
        <v>73</v>
      </c>
    </row>
    <row r="10" spans="1:5">
      <c r="A10" s="264" t="s">
        <v>251</v>
      </c>
      <c r="B10" s="251">
        <v>70</v>
      </c>
      <c r="C10" s="251">
        <v>40</v>
      </c>
      <c r="D10" s="251">
        <v>95</v>
      </c>
    </row>
    <row r="11" spans="1:5">
      <c r="A11" s="264" t="s">
        <v>252</v>
      </c>
      <c r="B11" s="251">
        <v>58</v>
      </c>
      <c r="C11" s="251">
        <v>34</v>
      </c>
      <c r="D11" s="251">
        <v>78</v>
      </c>
    </row>
    <row r="12" spans="1:5">
      <c r="A12" s="264" t="s">
        <v>253</v>
      </c>
      <c r="B12" s="251">
        <v>66</v>
      </c>
      <c r="C12" s="251">
        <v>48</v>
      </c>
      <c r="D12" s="251">
        <v>83</v>
      </c>
    </row>
    <row r="13" spans="1:5" ht="16.5">
      <c r="A13" s="266"/>
    </row>
    <row r="14" spans="1:5" ht="16.5">
      <c r="A14" s="266"/>
    </row>
    <row r="15" spans="1:5" ht="16.5">
      <c r="A15" s="266"/>
    </row>
    <row r="16" spans="1:5" ht="16.5">
      <c r="A16" s="266"/>
    </row>
    <row r="17" spans="1:1" ht="16.5">
      <c r="A17" s="266"/>
    </row>
    <row r="18" spans="1:1" ht="16.5">
      <c r="A18" s="266"/>
    </row>
    <row r="19" spans="1:1" ht="16.5">
      <c r="A19" s="266"/>
    </row>
    <row r="20" spans="1:1" ht="16.5">
      <c r="A20" s="266"/>
    </row>
    <row r="21" spans="1:1" ht="16.5">
      <c r="A21" s="266"/>
    </row>
    <row r="22" spans="1:1" ht="16.5">
      <c r="A22" s="266"/>
    </row>
    <row r="23" spans="1:1" ht="16.5">
      <c r="A23" s="266"/>
    </row>
    <row r="24" spans="1:1" ht="16.5">
      <c r="A24" s="266"/>
    </row>
    <row r="25" spans="1:1" ht="16.5">
      <c r="A25" s="266"/>
    </row>
    <row r="26" spans="1:1" ht="16.5">
      <c r="A26" s="266"/>
    </row>
    <row r="27" spans="1:1" ht="16.5">
      <c r="A27" s="266"/>
    </row>
    <row r="28" spans="1:1" ht="16.5">
      <c r="A28" s="266"/>
    </row>
    <row r="29" spans="1:1" ht="16.5">
      <c r="A29" s="266"/>
    </row>
    <row r="30" spans="1:1" ht="16.5">
      <c r="A30" s="266"/>
    </row>
    <row r="31" spans="1:1" ht="16.5">
      <c r="A31" s="266"/>
    </row>
    <row r="32" spans="1:1" ht="16.5">
      <c r="A32" s="266"/>
    </row>
    <row r="33" spans="1:1" ht="16.5">
      <c r="A33" s="266"/>
    </row>
    <row r="34" spans="1:1" ht="16.5">
      <c r="A34" s="266"/>
    </row>
    <row r="35" spans="1:1" ht="16.5">
      <c r="A35" s="266"/>
    </row>
    <row r="36" spans="1:1" ht="16.5">
      <c r="A36" s="266"/>
    </row>
    <row r="37" spans="1:1" ht="16.5">
      <c r="A37" s="266"/>
    </row>
    <row r="38" spans="1:1" ht="16.5">
      <c r="A38" s="266"/>
    </row>
    <row r="39" spans="1:1" ht="16.5">
      <c r="A39" s="266"/>
    </row>
    <row r="40" spans="1:1" ht="16.5">
      <c r="A40" s="266"/>
    </row>
    <row r="41" spans="1:1" ht="16.5">
      <c r="A41" s="266"/>
    </row>
    <row r="42" spans="1:1" ht="16.5">
      <c r="A42" s="266"/>
    </row>
    <row r="43" spans="1:1" ht="16.5">
      <c r="A43" s="266"/>
    </row>
    <row r="44" spans="1:1" ht="16.5">
      <c r="A44" s="266"/>
    </row>
    <row r="45" spans="1:1" ht="16.5">
      <c r="A45" s="266"/>
    </row>
    <row r="46" spans="1:1" ht="16.5">
      <c r="A46" s="266"/>
    </row>
    <row r="47" spans="1:1" ht="16.5">
      <c r="A47" s="266"/>
    </row>
    <row r="48" spans="1:1" ht="16.5">
      <c r="A48" s="266"/>
    </row>
    <row r="49" spans="1:1" ht="16.5">
      <c r="A49" s="266"/>
    </row>
    <row r="50" spans="1:1" ht="16.5">
      <c r="A50" s="266"/>
    </row>
    <row r="51" spans="1:1" ht="16.5">
      <c r="A51" s="266"/>
    </row>
    <row r="52" spans="1:1" ht="16.5">
      <c r="A52" s="266"/>
    </row>
    <row r="53" spans="1:1" ht="16.5">
      <c r="A53" s="266"/>
    </row>
    <row r="54" spans="1:1" ht="16.5">
      <c r="A54" s="266"/>
    </row>
    <row r="55" spans="1:1" ht="16.5">
      <c r="A55" s="266"/>
    </row>
    <row r="56" spans="1:1" ht="16.5">
      <c r="A56" s="266"/>
    </row>
    <row r="57" spans="1:1" ht="16.5">
      <c r="A57" s="266"/>
    </row>
    <row r="58" spans="1:1" ht="16.5">
      <c r="A58" s="266"/>
    </row>
    <row r="59" spans="1:1" ht="16.5">
      <c r="A59" s="266"/>
    </row>
    <row r="60" spans="1:1" ht="16.5">
      <c r="A60" s="266"/>
    </row>
    <row r="61" spans="1:1" ht="16.5">
      <c r="A61" s="266"/>
    </row>
    <row r="62" spans="1:1" ht="16.5">
      <c r="A62" s="266"/>
    </row>
    <row r="63" spans="1:1" ht="16.5">
      <c r="A63" s="266"/>
    </row>
    <row r="64" spans="1:1" ht="16.5">
      <c r="A64" s="266"/>
    </row>
    <row r="65" spans="1:1" ht="16.5">
      <c r="A65" s="266"/>
    </row>
    <row r="66" spans="1:1" ht="16.5">
      <c r="A66" s="266"/>
    </row>
    <row r="67" spans="1:1" ht="16.5">
      <c r="A67" s="266"/>
    </row>
    <row r="68" spans="1:1" ht="16.5">
      <c r="A68" s="266"/>
    </row>
    <row r="69" spans="1:1" ht="16.5">
      <c r="A69" s="266"/>
    </row>
    <row r="70" spans="1:1" ht="16.5">
      <c r="A70" s="266"/>
    </row>
    <row r="71" spans="1:1" ht="16.5">
      <c r="A71" s="266"/>
    </row>
    <row r="72" spans="1:1" ht="16.5">
      <c r="A72" s="266"/>
    </row>
    <row r="73" spans="1:1" ht="16.5">
      <c r="A73" s="266"/>
    </row>
    <row r="74" spans="1:1" ht="16.5">
      <c r="A74" s="266"/>
    </row>
    <row r="75" spans="1:1" ht="16.5">
      <c r="A75" s="266"/>
    </row>
    <row r="76" spans="1:1" ht="16.5">
      <c r="A76" s="266"/>
    </row>
    <row r="77" spans="1:1" ht="16.5">
      <c r="A77" s="266"/>
    </row>
    <row r="78" spans="1:1" ht="16.5">
      <c r="A78" s="266"/>
    </row>
    <row r="79" spans="1:1" ht="16.5">
      <c r="A79" s="266"/>
    </row>
    <row r="80" spans="1:1" ht="16.5">
      <c r="A80" s="266"/>
    </row>
    <row r="81" spans="1:1" ht="16.5">
      <c r="A81" s="266"/>
    </row>
    <row r="82" spans="1:1" ht="16.5">
      <c r="A82" s="266"/>
    </row>
    <row r="83" spans="1:1" ht="16.5">
      <c r="A83" s="266"/>
    </row>
    <row r="84" spans="1:1" ht="16.5">
      <c r="A84" s="266"/>
    </row>
    <row r="85" spans="1:1" ht="16.5">
      <c r="A85" s="266"/>
    </row>
    <row r="86" spans="1:1" ht="16.5">
      <c r="A86" s="266"/>
    </row>
    <row r="87" spans="1:1" ht="16.5">
      <c r="A87" s="266"/>
    </row>
    <row r="88" spans="1:1" ht="16.5">
      <c r="A88" s="266"/>
    </row>
    <row r="89" spans="1:1" ht="16.5">
      <c r="A89" s="266"/>
    </row>
    <row r="90" spans="1:1" ht="16.5">
      <c r="A90" s="266"/>
    </row>
    <row r="91" spans="1:1" ht="16.5">
      <c r="A91" s="266"/>
    </row>
    <row r="92" spans="1:1" ht="16.5">
      <c r="A92" s="266"/>
    </row>
    <row r="93" spans="1:1" ht="16.5">
      <c r="A93" s="266"/>
    </row>
  </sheetData>
  <mergeCells count="1">
    <mergeCell ref="C4:E4"/>
  </mergeCells>
  <pageMargins left="0.75" right="0.75" top="1" bottom="1" header="0.5" footer="0.5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showGridLines="0" workbookViewId="0"/>
  </sheetViews>
  <sheetFormatPr defaultRowHeight="15"/>
  <cols>
    <col min="1" max="1" width="7.28515625" style="43" customWidth="1"/>
    <col min="2" max="2" width="10" style="25" customWidth="1"/>
    <col min="3" max="3" width="8.85546875" style="25" customWidth="1"/>
    <col min="4" max="4" width="15.42578125" style="25" customWidth="1"/>
    <col min="5" max="5" width="8.85546875" style="25" customWidth="1"/>
    <col min="6" max="6" width="15.42578125" style="16" customWidth="1"/>
    <col min="7" max="7" width="8.85546875" style="25" customWidth="1"/>
    <col min="8" max="8" width="18.140625" style="16" customWidth="1"/>
    <col min="9" max="9" width="8.85546875" style="25" customWidth="1"/>
    <col min="10" max="247" width="9.140625" style="16"/>
    <col min="248" max="248" width="26.140625" style="16" customWidth="1"/>
    <col min="249" max="249" width="7.28515625" style="16" customWidth="1"/>
    <col min="250" max="250" width="10" style="16" customWidth="1"/>
    <col min="251" max="251" width="8.85546875" style="16" customWidth="1"/>
    <col min="252" max="252" width="15.42578125" style="16" customWidth="1"/>
    <col min="253" max="253" width="8.85546875" style="16" customWidth="1"/>
    <col min="254" max="254" width="15.42578125" style="16" customWidth="1"/>
    <col min="255" max="255" width="8.85546875" style="16" customWidth="1"/>
    <col min="256" max="256" width="18.140625" style="16" customWidth="1"/>
    <col min="257" max="257" width="8.85546875" style="16" customWidth="1"/>
    <col min="258" max="258" width="5" style="16" bestFit="1" customWidth="1"/>
    <col min="259" max="260" width="7.42578125" style="16" customWidth="1"/>
    <col min="261" max="261" width="7.140625" style="16" customWidth="1"/>
    <col min="262" max="262" width="7.42578125" style="16" customWidth="1"/>
    <col min="263" max="263" width="8.85546875" style="16" customWidth="1"/>
    <col min="264" max="503" width="9.140625" style="16"/>
    <col min="504" max="504" width="26.140625" style="16" customWidth="1"/>
    <col min="505" max="505" width="7.28515625" style="16" customWidth="1"/>
    <col min="506" max="506" width="10" style="16" customWidth="1"/>
    <col min="507" max="507" width="8.85546875" style="16" customWidth="1"/>
    <col min="508" max="508" width="15.42578125" style="16" customWidth="1"/>
    <col min="509" max="509" width="8.85546875" style="16" customWidth="1"/>
    <col min="510" max="510" width="15.42578125" style="16" customWidth="1"/>
    <col min="511" max="511" width="8.85546875" style="16" customWidth="1"/>
    <col min="512" max="512" width="18.140625" style="16" customWidth="1"/>
    <col min="513" max="513" width="8.85546875" style="16" customWidth="1"/>
    <col min="514" max="514" width="5" style="16" bestFit="1" customWidth="1"/>
    <col min="515" max="516" width="7.42578125" style="16" customWidth="1"/>
    <col min="517" max="517" width="7.140625" style="16" customWidth="1"/>
    <col min="518" max="518" width="7.42578125" style="16" customWidth="1"/>
    <col min="519" max="519" width="8.85546875" style="16" customWidth="1"/>
    <col min="520" max="759" width="9.140625" style="16"/>
    <col min="760" max="760" width="26.140625" style="16" customWidth="1"/>
    <col min="761" max="761" width="7.28515625" style="16" customWidth="1"/>
    <col min="762" max="762" width="10" style="16" customWidth="1"/>
    <col min="763" max="763" width="8.85546875" style="16" customWidth="1"/>
    <col min="764" max="764" width="15.42578125" style="16" customWidth="1"/>
    <col min="765" max="765" width="8.85546875" style="16" customWidth="1"/>
    <col min="766" max="766" width="15.42578125" style="16" customWidth="1"/>
    <col min="767" max="767" width="8.85546875" style="16" customWidth="1"/>
    <col min="768" max="768" width="18.140625" style="16" customWidth="1"/>
    <col min="769" max="769" width="8.85546875" style="16" customWidth="1"/>
    <col min="770" max="770" width="5" style="16" bestFit="1" customWidth="1"/>
    <col min="771" max="772" width="7.42578125" style="16" customWidth="1"/>
    <col min="773" max="773" width="7.140625" style="16" customWidth="1"/>
    <col min="774" max="774" width="7.42578125" style="16" customWidth="1"/>
    <col min="775" max="775" width="8.85546875" style="16" customWidth="1"/>
    <col min="776" max="1015" width="9.140625" style="16"/>
    <col min="1016" max="1016" width="26.140625" style="16" customWidth="1"/>
    <col min="1017" max="1017" width="7.28515625" style="16" customWidth="1"/>
    <col min="1018" max="1018" width="10" style="16" customWidth="1"/>
    <col min="1019" max="1019" width="8.85546875" style="16" customWidth="1"/>
    <col min="1020" max="1020" width="15.42578125" style="16" customWidth="1"/>
    <col min="1021" max="1021" width="8.85546875" style="16" customWidth="1"/>
    <col min="1022" max="1022" width="15.42578125" style="16" customWidth="1"/>
    <col min="1023" max="1023" width="8.85546875" style="16" customWidth="1"/>
    <col min="1024" max="1024" width="18.140625" style="16" customWidth="1"/>
    <col min="1025" max="1025" width="8.85546875" style="16" customWidth="1"/>
    <col min="1026" max="1026" width="5" style="16" bestFit="1" customWidth="1"/>
    <col min="1027" max="1028" width="7.42578125" style="16" customWidth="1"/>
    <col min="1029" max="1029" width="7.140625" style="16" customWidth="1"/>
    <col min="1030" max="1030" width="7.42578125" style="16" customWidth="1"/>
    <col min="1031" max="1031" width="8.85546875" style="16" customWidth="1"/>
    <col min="1032" max="1271" width="9.140625" style="16"/>
    <col min="1272" max="1272" width="26.140625" style="16" customWidth="1"/>
    <col min="1273" max="1273" width="7.28515625" style="16" customWidth="1"/>
    <col min="1274" max="1274" width="10" style="16" customWidth="1"/>
    <col min="1275" max="1275" width="8.85546875" style="16" customWidth="1"/>
    <col min="1276" max="1276" width="15.42578125" style="16" customWidth="1"/>
    <col min="1277" max="1277" width="8.85546875" style="16" customWidth="1"/>
    <col min="1278" max="1278" width="15.42578125" style="16" customWidth="1"/>
    <col min="1279" max="1279" width="8.85546875" style="16" customWidth="1"/>
    <col min="1280" max="1280" width="18.140625" style="16" customWidth="1"/>
    <col min="1281" max="1281" width="8.85546875" style="16" customWidth="1"/>
    <col min="1282" max="1282" width="5" style="16" bestFit="1" customWidth="1"/>
    <col min="1283" max="1284" width="7.42578125" style="16" customWidth="1"/>
    <col min="1285" max="1285" width="7.140625" style="16" customWidth="1"/>
    <col min="1286" max="1286" width="7.42578125" style="16" customWidth="1"/>
    <col min="1287" max="1287" width="8.85546875" style="16" customWidth="1"/>
    <col min="1288" max="1527" width="9.140625" style="16"/>
    <col min="1528" max="1528" width="26.140625" style="16" customWidth="1"/>
    <col min="1529" max="1529" width="7.28515625" style="16" customWidth="1"/>
    <col min="1530" max="1530" width="10" style="16" customWidth="1"/>
    <col min="1531" max="1531" width="8.85546875" style="16" customWidth="1"/>
    <col min="1532" max="1532" width="15.42578125" style="16" customWidth="1"/>
    <col min="1533" max="1533" width="8.85546875" style="16" customWidth="1"/>
    <col min="1534" max="1534" width="15.42578125" style="16" customWidth="1"/>
    <col min="1535" max="1535" width="8.85546875" style="16" customWidth="1"/>
    <col min="1536" max="1536" width="18.140625" style="16" customWidth="1"/>
    <col min="1537" max="1537" width="8.85546875" style="16" customWidth="1"/>
    <col min="1538" max="1538" width="5" style="16" bestFit="1" customWidth="1"/>
    <col min="1539" max="1540" width="7.42578125" style="16" customWidth="1"/>
    <col min="1541" max="1541" width="7.140625" style="16" customWidth="1"/>
    <col min="1542" max="1542" width="7.42578125" style="16" customWidth="1"/>
    <col min="1543" max="1543" width="8.85546875" style="16" customWidth="1"/>
    <col min="1544" max="1783" width="9.140625" style="16"/>
    <col min="1784" max="1784" width="26.140625" style="16" customWidth="1"/>
    <col min="1785" max="1785" width="7.28515625" style="16" customWidth="1"/>
    <col min="1786" max="1786" width="10" style="16" customWidth="1"/>
    <col min="1787" max="1787" width="8.85546875" style="16" customWidth="1"/>
    <col min="1788" max="1788" width="15.42578125" style="16" customWidth="1"/>
    <col min="1789" max="1789" width="8.85546875" style="16" customWidth="1"/>
    <col min="1790" max="1790" width="15.42578125" style="16" customWidth="1"/>
    <col min="1791" max="1791" width="8.85546875" style="16" customWidth="1"/>
    <col min="1792" max="1792" width="18.140625" style="16" customWidth="1"/>
    <col min="1793" max="1793" width="8.85546875" style="16" customWidth="1"/>
    <col min="1794" max="1794" width="5" style="16" bestFit="1" customWidth="1"/>
    <col min="1795" max="1796" width="7.42578125" style="16" customWidth="1"/>
    <col min="1797" max="1797" width="7.140625" style="16" customWidth="1"/>
    <col min="1798" max="1798" width="7.42578125" style="16" customWidth="1"/>
    <col min="1799" max="1799" width="8.85546875" style="16" customWidth="1"/>
    <col min="1800" max="2039" width="9.140625" style="16"/>
    <col min="2040" max="2040" width="26.140625" style="16" customWidth="1"/>
    <col min="2041" max="2041" width="7.28515625" style="16" customWidth="1"/>
    <col min="2042" max="2042" width="10" style="16" customWidth="1"/>
    <col min="2043" max="2043" width="8.85546875" style="16" customWidth="1"/>
    <col min="2044" max="2044" width="15.42578125" style="16" customWidth="1"/>
    <col min="2045" max="2045" width="8.85546875" style="16" customWidth="1"/>
    <col min="2046" max="2046" width="15.42578125" style="16" customWidth="1"/>
    <col min="2047" max="2047" width="8.85546875" style="16" customWidth="1"/>
    <col min="2048" max="2048" width="18.140625" style="16" customWidth="1"/>
    <col min="2049" max="2049" width="8.85546875" style="16" customWidth="1"/>
    <col min="2050" max="2050" width="5" style="16" bestFit="1" customWidth="1"/>
    <col min="2051" max="2052" width="7.42578125" style="16" customWidth="1"/>
    <col min="2053" max="2053" width="7.140625" style="16" customWidth="1"/>
    <col min="2054" max="2054" width="7.42578125" style="16" customWidth="1"/>
    <col min="2055" max="2055" width="8.85546875" style="16" customWidth="1"/>
    <col min="2056" max="2295" width="9.140625" style="16"/>
    <col min="2296" max="2296" width="26.140625" style="16" customWidth="1"/>
    <col min="2297" max="2297" width="7.28515625" style="16" customWidth="1"/>
    <col min="2298" max="2298" width="10" style="16" customWidth="1"/>
    <col min="2299" max="2299" width="8.85546875" style="16" customWidth="1"/>
    <col min="2300" max="2300" width="15.42578125" style="16" customWidth="1"/>
    <col min="2301" max="2301" width="8.85546875" style="16" customWidth="1"/>
    <col min="2302" max="2302" width="15.42578125" style="16" customWidth="1"/>
    <col min="2303" max="2303" width="8.85546875" style="16" customWidth="1"/>
    <col min="2304" max="2304" width="18.140625" style="16" customWidth="1"/>
    <col min="2305" max="2305" width="8.85546875" style="16" customWidth="1"/>
    <col min="2306" max="2306" width="5" style="16" bestFit="1" customWidth="1"/>
    <col min="2307" max="2308" width="7.42578125" style="16" customWidth="1"/>
    <col min="2309" max="2309" width="7.140625" style="16" customWidth="1"/>
    <col min="2310" max="2310" width="7.42578125" style="16" customWidth="1"/>
    <col min="2311" max="2311" width="8.85546875" style="16" customWidth="1"/>
    <col min="2312" max="2551" width="9.140625" style="16"/>
    <col min="2552" max="2552" width="26.140625" style="16" customWidth="1"/>
    <col min="2553" max="2553" width="7.28515625" style="16" customWidth="1"/>
    <col min="2554" max="2554" width="10" style="16" customWidth="1"/>
    <col min="2555" max="2555" width="8.85546875" style="16" customWidth="1"/>
    <col min="2556" max="2556" width="15.42578125" style="16" customWidth="1"/>
    <col min="2557" max="2557" width="8.85546875" style="16" customWidth="1"/>
    <col min="2558" max="2558" width="15.42578125" style="16" customWidth="1"/>
    <col min="2559" max="2559" width="8.85546875" style="16" customWidth="1"/>
    <col min="2560" max="2560" width="18.140625" style="16" customWidth="1"/>
    <col min="2561" max="2561" width="8.85546875" style="16" customWidth="1"/>
    <col min="2562" max="2562" width="5" style="16" bestFit="1" customWidth="1"/>
    <col min="2563" max="2564" width="7.42578125" style="16" customWidth="1"/>
    <col min="2565" max="2565" width="7.140625" style="16" customWidth="1"/>
    <col min="2566" max="2566" width="7.42578125" style="16" customWidth="1"/>
    <col min="2567" max="2567" width="8.85546875" style="16" customWidth="1"/>
    <col min="2568" max="2807" width="9.140625" style="16"/>
    <col min="2808" max="2808" width="26.140625" style="16" customWidth="1"/>
    <col min="2809" max="2809" width="7.28515625" style="16" customWidth="1"/>
    <col min="2810" max="2810" width="10" style="16" customWidth="1"/>
    <col min="2811" max="2811" width="8.85546875" style="16" customWidth="1"/>
    <col min="2812" max="2812" width="15.42578125" style="16" customWidth="1"/>
    <col min="2813" max="2813" width="8.85546875" style="16" customWidth="1"/>
    <col min="2814" max="2814" width="15.42578125" style="16" customWidth="1"/>
    <col min="2815" max="2815" width="8.85546875" style="16" customWidth="1"/>
    <col min="2816" max="2816" width="18.140625" style="16" customWidth="1"/>
    <col min="2817" max="2817" width="8.85546875" style="16" customWidth="1"/>
    <col min="2818" max="2818" width="5" style="16" bestFit="1" customWidth="1"/>
    <col min="2819" max="2820" width="7.42578125" style="16" customWidth="1"/>
    <col min="2821" max="2821" width="7.140625" style="16" customWidth="1"/>
    <col min="2822" max="2822" width="7.42578125" style="16" customWidth="1"/>
    <col min="2823" max="2823" width="8.85546875" style="16" customWidth="1"/>
    <col min="2824" max="3063" width="9.140625" style="16"/>
    <col min="3064" max="3064" width="26.140625" style="16" customWidth="1"/>
    <col min="3065" max="3065" width="7.28515625" style="16" customWidth="1"/>
    <col min="3066" max="3066" width="10" style="16" customWidth="1"/>
    <col min="3067" max="3067" width="8.85546875" style="16" customWidth="1"/>
    <col min="3068" max="3068" width="15.42578125" style="16" customWidth="1"/>
    <col min="3069" max="3069" width="8.85546875" style="16" customWidth="1"/>
    <col min="3070" max="3070" width="15.42578125" style="16" customWidth="1"/>
    <col min="3071" max="3071" width="8.85546875" style="16" customWidth="1"/>
    <col min="3072" max="3072" width="18.140625" style="16" customWidth="1"/>
    <col min="3073" max="3073" width="8.85546875" style="16" customWidth="1"/>
    <col min="3074" max="3074" width="5" style="16" bestFit="1" customWidth="1"/>
    <col min="3075" max="3076" width="7.42578125" style="16" customWidth="1"/>
    <col min="3077" max="3077" width="7.140625" style="16" customWidth="1"/>
    <col min="3078" max="3078" width="7.42578125" style="16" customWidth="1"/>
    <col min="3079" max="3079" width="8.85546875" style="16" customWidth="1"/>
    <col min="3080" max="3319" width="9.140625" style="16"/>
    <col min="3320" max="3320" width="26.140625" style="16" customWidth="1"/>
    <col min="3321" max="3321" width="7.28515625" style="16" customWidth="1"/>
    <col min="3322" max="3322" width="10" style="16" customWidth="1"/>
    <col min="3323" max="3323" width="8.85546875" style="16" customWidth="1"/>
    <col min="3324" max="3324" width="15.42578125" style="16" customWidth="1"/>
    <col min="3325" max="3325" width="8.85546875" style="16" customWidth="1"/>
    <col min="3326" max="3326" width="15.42578125" style="16" customWidth="1"/>
    <col min="3327" max="3327" width="8.85546875" style="16" customWidth="1"/>
    <col min="3328" max="3328" width="18.140625" style="16" customWidth="1"/>
    <col min="3329" max="3329" width="8.85546875" style="16" customWidth="1"/>
    <col min="3330" max="3330" width="5" style="16" bestFit="1" customWidth="1"/>
    <col min="3331" max="3332" width="7.42578125" style="16" customWidth="1"/>
    <col min="3333" max="3333" width="7.140625" style="16" customWidth="1"/>
    <col min="3334" max="3334" width="7.42578125" style="16" customWidth="1"/>
    <col min="3335" max="3335" width="8.85546875" style="16" customWidth="1"/>
    <col min="3336" max="3575" width="9.140625" style="16"/>
    <col min="3576" max="3576" width="26.140625" style="16" customWidth="1"/>
    <col min="3577" max="3577" width="7.28515625" style="16" customWidth="1"/>
    <col min="3578" max="3578" width="10" style="16" customWidth="1"/>
    <col min="3579" max="3579" width="8.85546875" style="16" customWidth="1"/>
    <col min="3580" max="3580" width="15.42578125" style="16" customWidth="1"/>
    <col min="3581" max="3581" width="8.85546875" style="16" customWidth="1"/>
    <col min="3582" max="3582" width="15.42578125" style="16" customWidth="1"/>
    <col min="3583" max="3583" width="8.85546875" style="16" customWidth="1"/>
    <col min="3584" max="3584" width="18.140625" style="16" customWidth="1"/>
    <col min="3585" max="3585" width="8.85546875" style="16" customWidth="1"/>
    <col min="3586" max="3586" width="5" style="16" bestFit="1" customWidth="1"/>
    <col min="3587" max="3588" width="7.42578125" style="16" customWidth="1"/>
    <col min="3589" max="3589" width="7.140625" style="16" customWidth="1"/>
    <col min="3590" max="3590" width="7.42578125" style="16" customWidth="1"/>
    <col min="3591" max="3591" width="8.85546875" style="16" customWidth="1"/>
    <col min="3592" max="3831" width="9.140625" style="16"/>
    <col min="3832" max="3832" width="26.140625" style="16" customWidth="1"/>
    <col min="3833" max="3833" width="7.28515625" style="16" customWidth="1"/>
    <col min="3834" max="3834" width="10" style="16" customWidth="1"/>
    <col min="3835" max="3835" width="8.85546875" style="16" customWidth="1"/>
    <col min="3836" max="3836" width="15.42578125" style="16" customWidth="1"/>
    <col min="3837" max="3837" width="8.85546875" style="16" customWidth="1"/>
    <col min="3838" max="3838" width="15.42578125" style="16" customWidth="1"/>
    <col min="3839" max="3839" width="8.85546875" style="16" customWidth="1"/>
    <col min="3840" max="3840" width="18.140625" style="16" customWidth="1"/>
    <col min="3841" max="3841" width="8.85546875" style="16" customWidth="1"/>
    <col min="3842" max="3842" width="5" style="16" bestFit="1" customWidth="1"/>
    <col min="3843" max="3844" width="7.42578125" style="16" customWidth="1"/>
    <col min="3845" max="3845" width="7.140625" style="16" customWidth="1"/>
    <col min="3846" max="3846" width="7.42578125" style="16" customWidth="1"/>
    <col min="3847" max="3847" width="8.85546875" style="16" customWidth="1"/>
    <col min="3848" max="4087" width="9.140625" style="16"/>
    <col min="4088" max="4088" width="26.140625" style="16" customWidth="1"/>
    <col min="4089" max="4089" width="7.28515625" style="16" customWidth="1"/>
    <col min="4090" max="4090" width="10" style="16" customWidth="1"/>
    <col min="4091" max="4091" width="8.85546875" style="16" customWidth="1"/>
    <col min="4092" max="4092" width="15.42578125" style="16" customWidth="1"/>
    <col min="4093" max="4093" width="8.85546875" style="16" customWidth="1"/>
    <col min="4094" max="4094" width="15.42578125" style="16" customWidth="1"/>
    <col min="4095" max="4095" width="8.85546875" style="16" customWidth="1"/>
    <col min="4096" max="4096" width="18.140625" style="16" customWidth="1"/>
    <col min="4097" max="4097" width="8.85546875" style="16" customWidth="1"/>
    <col min="4098" max="4098" width="5" style="16" bestFit="1" customWidth="1"/>
    <col min="4099" max="4100" width="7.42578125" style="16" customWidth="1"/>
    <col min="4101" max="4101" width="7.140625" style="16" customWidth="1"/>
    <col min="4102" max="4102" width="7.42578125" style="16" customWidth="1"/>
    <col min="4103" max="4103" width="8.85546875" style="16" customWidth="1"/>
    <col min="4104" max="4343" width="9.140625" style="16"/>
    <col min="4344" max="4344" width="26.140625" style="16" customWidth="1"/>
    <col min="4345" max="4345" width="7.28515625" style="16" customWidth="1"/>
    <col min="4346" max="4346" width="10" style="16" customWidth="1"/>
    <col min="4347" max="4347" width="8.85546875" style="16" customWidth="1"/>
    <col min="4348" max="4348" width="15.42578125" style="16" customWidth="1"/>
    <col min="4349" max="4349" width="8.85546875" style="16" customWidth="1"/>
    <col min="4350" max="4350" width="15.42578125" style="16" customWidth="1"/>
    <col min="4351" max="4351" width="8.85546875" style="16" customWidth="1"/>
    <col min="4352" max="4352" width="18.140625" style="16" customWidth="1"/>
    <col min="4353" max="4353" width="8.85546875" style="16" customWidth="1"/>
    <col min="4354" max="4354" width="5" style="16" bestFit="1" customWidth="1"/>
    <col min="4355" max="4356" width="7.42578125" style="16" customWidth="1"/>
    <col min="4357" max="4357" width="7.140625" style="16" customWidth="1"/>
    <col min="4358" max="4358" width="7.42578125" style="16" customWidth="1"/>
    <col min="4359" max="4359" width="8.85546875" style="16" customWidth="1"/>
    <col min="4360" max="4599" width="9.140625" style="16"/>
    <col min="4600" max="4600" width="26.140625" style="16" customWidth="1"/>
    <col min="4601" max="4601" width="7.28515625" style="16" customWidth="1"/>
    <col min="4602" max="4602" width="10" style="16" customWidth="1"/>
    <col min="4603" max="4603" width="8.85546875" style="16" customWidth="1"/>
    <col min="4604" max="4604" width="15.42578125" style="16" customWidth="1"/>
    <col min="4605" max="4605" width="8.85546875" style="16" customWidth="1"/>
    <col min="4606" max="4606" width="15.42578125" style="16" customWidth="1"/>
    <col min="4607" max="4607" width="8.85546875" style="16" customWidth="1"/>
    <col min="4608" max="4608" width="18.140625" style="16" customWidth="1"/>
    <col min="4609" max="4609" width="8.85546875" style="16" customWidth="1"/>
    <col min="4610" max="4610" width="5" style="16" bestFit="1" customWidth="1"/>
    <col min="4611" max="4612" width="7.42578125" style="16" customWidth="1"/>
    <col min="4613" max="4613" width="7.140625" style="16" customWidth="1"/>
    <col min="4614" max="4614" width="7.42578125" style="16" customWidth="1"/>
    <col min="4615" max="4615" width="8.85546875" style="16" customWidth="1"/>
    <col min="4616" max="4855" width="9.140625" style="16"/>
    <col min="4856" max="4856" width="26.140625" style="16" customWidth="1"/>
    <col min="4857" max="4857" width="7.28515625" style="16" customWidth="1"/>
    <col min="4858" max="4858" width="10" style="16" customWidth="1"/>
    <col min="4859" max="4859" width="8.85546875" style="16" customWidth="1"/>
    <col min="4860" max="4860" width="15.42578125" style="16" customWidth="1"/>
    <col min="4861" max="4861" width="8.85546875" style="16" customWidth="1"/>
    <col min="4862" max="4862" width="15.42578125" style="16" customWidth="1"/>
    <col min="4863" max="4863" width="8.85546875" style="16" customWidth="1"/>
    <col min="4864" max="4864" width="18.140625" style="16" customWidth="1"/>
    <col min="4865" max="4865" width="8.85546875" style="16" customWidth="1"/>
    <col min="4866" max="4866" width="5" style="16" bestFit="1" customWidth="1"/>
    <col min="4867" max="4868" width="7.42578125" style="16" customWidth="1"/>
    <col min="4869" max="4869" width="7.140625" style="16" customWidth="1"/>
    <col min="4870" max="4870" width="7.42578125" style="16" customWidth="1"/>
    <col min="4871" max="4871" width="8.85546875" style="16" customWidth="1"/>
    <col min="4872" max="5111" width="9.140625" style="16"/>
    <col min="5112" max="5112" width="26.140625" style="16" customWidth="1"/>
    <col min="5113" max="5113" width="7.28515625" style="16" customWidth="1"/>
    <col min="5114" max="5114" width="10" style="16" customWidth="1"/>
    <col min="5115" max="5115" width="8.85546875" style="16" customWidth="1"/>
    <col min="5116" max="5116" width="15.42578125" style="16" customWidth="1"/>
    <col min="5117" max="5117" width="8.85546875" style="16" customWidth="1"/>
    <col min="5118" max="5118" width="15.42578125" style="16" customWidth="1"/>
    <col min="5119" max="5119" width="8.85546875" style="16" customWidth="1"/>
    <col min="5120" max="5120" width="18.140625" style="16" customWidth="1"/>
    <col min="5121" max="5121" width="8.85546875" style="16" customWidth="1"/>
    <col min="5122" max="5122" width="5" style="16" bestFit="1" customWidth="1"/>
    <col min="5123" max="5124" width="7.42578125" style="16" customWidth="1"/>
    <col min="5125" max="5125" width="7.140625" style="16" customWidth="1"/>
    <col min="5126" max="5126" width="7.42578125" style="16" customWidth="1"/>
    <col min="5127" max="5127" width="8.85546875" style="16" customWidth="1"/>
    <col min="5128" max="5367" width="9.140625" style="16"/>
    <col min="5368" max="5368" width="26.140625" style="16" customWidth="1"/>
    <col min="5369" max="5369" width="7.28515625" style="16" customWidth="1"/>
    <col min="5370" max="5370" width="10" style="16" customWidth="1"/>
    <col min="5371" max="5371" width="8.85546875" style="16" customWidth="1"/>
    <col min="5372" max="5372" width="15.42578125" style="16" customWidth="1"/>
    <col min="5373" max="5373" width="8.85546875" style="16" customWidth="1"/>
    <col min="5374" max="5374" width="15.42578125" style="16" customWidth="1"/>
    <col min="5375" max="5375" width="8.85546875" style="16" customWidth="1"/>
    <col min="5376" max="5376" width="18.140625" style="16" customWidth="1"/>
    <col min="5377" max="5377" width="8.85546875" style="16" customWidth="1"/>
    <col min="5378" max="5378" width="5" style="16" bestFit="1" customWidth="1"/>
    <col min="5379" max="5380" width="7.42578125" style="16" customWidth="1"/>
    <col min="5381" max="5381" width="7.140625" style="16" customWidth="1"/>
    <col min="5382" max="5382" width="7.42578125" style="16" customWidth="1"/>
    <col min="5383" max="5383" width="8.85546875" style="16" customWidth="1"/>
    <col min="5384" max="5623" width="9.140625" style="16"/>
    <col min="5624" max="5624" width="26.140625" style="16" customWidth="1"/>
    <col min="5625" max="5625" width="7.28515625" style="16" customWidth="1"/>
    <col min="5626" max="5626" width="10" style="16" customWidth="1"/>
    <col min="5627" max="5627" width="8.85546875" style="16" customWidth="1"/>
    <col min="5628" max="5628" width="15.42578125" style="16" customWidth="1"/>
    <col min="5629" max="5629" width="8.85546875" style="16" customWidth="1"/>
    <col min="5630" max="5630" width="15.42578125" style="16" customWidth="1"/>
    <col min="5631" max="5631" width="8.85546875" style="16" customWidth="1"/>
    <col min="5632" max="5632" width="18.140625" style="16" customWidth="1"/>
    <col min="5633" max="5633" width="8.85546875" style="16" customWidth="1"/>
    <col min="5634" max="5634" width="5" style="16" bestFit="1" customWidth="1"/>
    <col min="5635" max="5636" width="7.42578125" style="16" customWidth="1"/>
    <col min="5637" max="5637" width="7.140625" style="16" customWidth="1"/>
    <col min="5638" max="5638" width="7.42578125" style="16" customWidth="1"/>
    <col min="5639" max="5639" width="8.85546875" style="16" customWidth="1"/>
    <col min="5640" max="5879" width="9.140625" style="16"/>
    <col min="5880" max="5880" width="26.140625" style="16" customWidth="1"/>
    <col min="5881" max="5881" width="7.28515625" style="16" customWidth="1"/>
    <col min="5882" max="5882" width="10" style="16" customWidth="1"/>
    <col min="5883" max="5883" width="8.85546875" style="16" customWidth="1"/>
    <col min="5884" max="5884" width="15.42578125" style="16" customWidth="1"/>
    <col min="5885" max="5885" width="8.85546875" style="16" customWidth="1"/>
    <col min="5886" max="5886" width="15.42578125" style="16" customWidth="1"/>
    <col min="5887" max="5887" width="8.85546875" style="16" customWidth="1"/>
    <col min="5888" max="5888" width="18.140625" style="16" customWidth="1"/>
    <col min="5889" max="5889" width="8.85546875" style="16" customWidth="1"/>
    <col min="5890" max="5890" width="5" style="16" bestFit="1" customWidth="1"/>
    <col min="5891" max="5892" width="7.42578125" style="16" customWidth="1"/>
    <col min="5893" max="5893" width="7.140625" style="16" customWidth="1"/>
    <col min="5894" max="5894" width="7.42578125" style="16" customWidth="1"/>
    <col min="5895" max="5895" width="8.85546875" style="16" customWidth="1"/>
    <col min="5896" max="6135" width="9.140625" style="16"/>
    <col min="6136" max="6136" width="26.140625" style="16" customWidth="1"/>
    <col min="6137" max="6137" width="7.28515625" style="16" customWidth="1"/>
    <col min="6138" max="6138" width="10" style="16" customWidth="1"/>
    <col min="6139" max="6139" width="8.85546875" style="16" customWidth="1"/>
    <col min="6140" max="6140" width="15.42578125" style="16" customWidth="1"/>
    <col min="6141" max="6141" width="8.85546875" style="16" customWidth="1"/>
    <col min="6142" max="6142" width="15.42578125" style="16" customWidth="1"/>
    <col min="6143" max="6143" width="8.85546875" style="16" customWidth="1"/>
    <col min="6144" max="6144" width="18.140625" style="16" customWidth="1"/>
    <col min="6145" max="6145" width="8.85546875" style="16" customWidth="1"/>
    <col min="6146" max="6146" width="5" style="16" bestFit="1" customWidth="1"/>
    <col min="6147" max="6148" width="7.42578125" style="16" customWidth="1"/>
    <col min="6149" max="6149" width="7.140625" style="16" customWidth="1"/>
    <col min="6150" max="6150" width="7.42578125" style="16" customWidth="1"/>
    <col min="6151" max="6151" width="8.85546875" style="16" customWidth="1"/>
    <col min="6152" max="6391" width="9.140625" style="16"/>
    <col min="6392" max="6392" width="26.140625" style="16" customWidth="1"/>
    <col min="6393" max="6393" width="7.28515625" style="16" customWidth="1"/>
    <col min="6394" max="6394" width="10" style="16" customWidth="1"/>
    <col min="6395" max="6395" width="8.85546875" style="16" customWidth="1"/>
    <col min="6396" max="6396" width="15.42578125" style="16" customWidth="1"/>
    <col min="6397" max="6397" width="8.85546875" style="16" customWidth="1"/>
    <col min="6398" max="6398" width="15.42578125" style="16" customWidth="1"/>
    <col min="6399" max="6399" width="8.85546875" style="16" customWidth="1"/>
    <col min="6400" max="6400" width="18.140625" style="16" customWidth="1"/>
    <col min="6401" max="6401" width="8.85546875" style="16" customWidth="1"/>
    <col min="6402" max="6402" width="5" style="16" bestFit="1" customWidth="1"/>
    <col min="6403" max="6404" width="7.42578125" style="16" customWidth="1"/>
    <col min="6405" max="6405" width="7.140625" style="16" customWidth="1"/>
    <col min="6406" max="6406" width="7.42578125" style="16" customWidth="1"/>
    <col min="6407" max="6407" width="8.85546875" style="16" customWidth="1"/>
    <col min="6408" max="6647" width="9.140625" style="16"/>
    <col min="6648" max="6648" width="26.140625" style="16" customWidth="1"/>
    <col min="6649" max="6649" width="7.28515625" style="16" customWidth="1"/>
    <col min="6650" max="6650" width="10" style="16" customWidth="1"/>
    <col min="6651" max="6651" width="8.85546875" style="16" customWidth="1"/>
    <col min="6652" max="6652" width="15.42578125" style="16" customWidth="1"/>
    <col min="6653" max="6653" width="8.85546875" style="16" customWidth="1"/>
    <col min="6654" max="6654" width="15.42578125" style="16" customWidth="1"/>
    <col min="6655" max="6655" width="8.85546875" style="16" customWidth="1"/>
    <col min="6656" max="6656" width="18.140625" style="16" customWidth="1"/>
    <col min="6657" max="6657" width="8.85546875" style="16" customWidth="1"/>
    <col min="6658" max="6658" width="5" style="16" bestFit="1" customWidth="1"/>
    <col min="6659" max="6660" width="7.42578125" style="16" customWidth="1"/>
    <col min="6661" max="6661" width="7.140625" style="16" customWidth="1"/>
    <col min="6662" max="6662" width="7.42578125" style="16" customWidth="1"/>
    <col min="6663" max="6663" width="8.85546875" style="16" customWidth="1"/>
    <col min="6664" max="6903" width="9.140625" style="16"/>
    <col min="6904" max="6904" width="26.140625" style="16" customWidth="1"/>
    <col min="6905" max="6905" width="7.28515625" style="16" customWidth="1"/>
    <col min="6906" max="6906" width="10" style="16" customWidth="1"/>
    <col min="6907" max="6907" width="8.85546875" style="16" customWidth="1"/>
    <col min="6908" max="6908" width="15.42578125" style="16" customWidth="1"/>
    <col min="6909" max="6909" width="8.85546875" style="16" customWidth="1"/>
    <col min="6910" max="6910" width="15.42578125" style="16" customWidth="1"/>
    <col min="6911" max="6911" width="8.85546875" style="16" customWidth="1"/>
    <col min="6912" max="6912" width="18.140625" style="16" customWidth="1"/>
    <col min="6913" max="6913" width="8.85546875" style="16" customWidth="1"/>
    <col min="6914" max="6914" width="5" style="16" bestFit="1" customWidth="1"/>
    <col min="6915" max="6916" width="7.42578125" style="16" customWidth="1"/>
    <col min="6917" max="6917" width="7.140625" style="16" customWidth="1"/>
    <col min="6918" max="6918" width="7.42578125" style="16" customWidth="1"/>
    <col min="6919" max="6919" width="8.85546875" style="16" customWidth="1"/>
    <col min="6920" max="7159" width="9.140625" style="16"/>
    <col min="7160" max="7160" width="26.140625" style="16" customWidth="1"/>
    <col min="7161" max="7161" width="7.28515625" style="16" customWidth="1"/>
    <col min="7162" max="7162" width="10" style="16" customWidth="1"/>
    <col min="7163" max="7163" width="8.85546875" style="16" customWidth="1"/>
    <col min="7164" max="7164" width="15.42578125" style="16" customWidth="1"/>
    <col min="7165" max="7165" width="8.85546875" style="16" customWidth="1"/>
    <col min="7166" max="7166" width="15.42578125" style="16" customWidth="1"/>
    <col min="7167" max="7167" width="8.85546875" style="16" customWidth="1"/>
    <col min="7168" max="7168" width="18.140625" style="16" customWidth="1"/>
    <col min="7169" max="7169" width="8.85546875" style="16" customWidth="1"/>
    <col min="7170" max="7170" width="5" style="16" bestFit="1" customWidth="1"/>
    <col min="7171" max="7172" width="7.42578125" style="16" customWidth="1"/>
    <col min="7173" max="7173" width="7.140625" style="16" customWidth="1"/>
    <col min="7174" max="7174" width="7.42578125" style="16" customWidth="1"/>
    <col min="7175" max="7175" width="8.85546875" style="16" customWidth="1"/>
    <col min="7176" max="7415" width="9.140625" style="16"/>
    <col min="7416" max="7416" width="26.140625" style="16" customWidth="1"/>
    <col min="7417" max="7417" width="7.28515625" style="16" customWidth="1"/>
    <col min="7418" max="7418" width="10" style="16" customWidth="1"/>
    <col min="7419" max="7419" width="8.85546875" style="16" customWidth="1"/>
    <col min="7420" max="7420" width="15.42578125" style="16" customWidth="1"/>
    <col min="7421" max="7421" width="8.85546875" style="16" customWidth="1"/>
    <col min="7422" max="7422" width="15.42578125" style="16" customWidth="1"/>
    <col min="7423" max="7423" width="8.85546875" style="16" customWidth="1"/>
    <col min="7424" max="7424" width="18.140625" style="16" customWidth="1"/>
    <col min="7425" max="7425" width="8.85546875" style="16" customWidth="1"/>
    <col min="7426" max="7426" width="5" style="16" bestFit="1" customWidth="1"/>
    <col min="7427" max="7428" width="7.42578125" style="16" customWidth="1"/>
    <col min="7429" max="7429" width="7.140625" style="16" customWidth="1"/>
    <col min="7430" max="7430" width="7.42578125" style="16" customWidth="1"/>
    <col min="7431" max="7431" width="8.85546875" style="16" customWidth="1"/>
    <col min="7432" max="7671" width="9.140625" style="16"/>
    <col min="7672" max="7672" width="26.140625" style="16" customWidth="1"/>
    <col min="7673" max="7673" width="7.28515625" style="16" customWidth="1"/>
    <col min="7674" max="7674" width="10" style="16" customWidth="1"/>
    <col min="7675" max="7675" width="8.85546875" style="16" customWidth="1"/>
    <col min="7676" max="7676" width="15.42578125" style="16" customWidth="1"/>
    <col min="7677" max="7677" width="8.85546875" style="16" customWidth="1"/>
    <col min="7678" max="7678" width="15.42578125" style="16" customWidth="1"/>
    <col min="7679" max="7679" width="8.85546875" style="16" customWidth="1"/>
    <col min="7680" max="7680" width="18.140625" style="16" customWidth="1"/>
    <col min="7681" max="7681" width="8.85546875" style="16" customWidth="1"/>
    <col min="7682" max="7682" width="5" style="16" bestFit="1" customWidth="1"/>
    <col min="7683" max="7684" width="7.42578125" style="16" customWidth="1"/>
    <col min="7685" max="7685" width="7.140625" style="16" customWidth="1"/>
    <col min="7686" max="7686" width="7.42578125" style="16" customWidth="1"/>
    <col min="7687" max="7687" width="8.85546875" style="16" customWidth="1"/>
    <col min="7688" max="7927" width="9.140625" style="16"/>
    <col min="7928" max="7928" width="26.140625" style="16" customWidth="1"/>
    <col min="7929" max="7929" width="7.28515625" style="16" customWidth="1"/>
    <col min="7930" max="7930" width="10" style="16" customWidth="1"/>
    <col min="7931" max="7931" width="8.85546875" style="16" customWidth="1"/>
    <col min="7932" max="7932" width="15.42578125" style="16" customWidth="1"/>
    <col min="7933" max="7933" width="8.85546875" style="16" customWidth="1"/>
    <col min="7934" max="7934" width="15.42578125" style="16" customWidth="1"/>
    <col min="7935" max="7935" width="8.85546875" style="16" customWidth="1"/>
    <col min="7936" max="7936" width="18.140625" style="16" customWidth="1"/>
    <col min="7937" max="7937" width="8.85546875" style="16" customWidth="1"/>
    <col min="7938" max="7938" width="5" style="16" bestFit="1" customWidth="1"/>
    <col min="7939" max="7940" width="7.42578125" style="16" customWidth="1"/>
    <col min="7941" max="7941" width="7.140625" style="16" customWidth="1"/>
    <col min="7942" max="7942" width="7.42578125" style="16" customWidth="1"/>
    <col min="7943" max="7943" width="8.85546875" style="16" customWidth="1"/>
    <col min="7944" max="8183" width="9.140625" style="16"/>
    <col min="8184" max="8184" width="26.140625" style="16" customWidth="1"/>
    <col min="8185" max="8185" width="7.28515625" style="16" customWidth="1"/>
    <col min="8186" max="8186" width="10" style="16" customWidth="1"/>
    <col min="8187" max="8187" width="8.85546875" style="16" customWidth="1"/>
    <col min="8188" max="8188" width="15.42578125" style="16" customWidth="1"/>
    <col min="8189" max="8189" width="8.85546875" style="16" customWidth="1"/>
    <col min="8190" max="8190" width="15.42578125" style="16" customWidth="1"/>
    <col min="8191" max="8191" width="8.85546875" style="16" customWidth="1"/>
    <col min="8192" max="8192" width="18.140625" style="16" customWidth="1"/>
    <col min="8193" max="8193" width="8.85546875" style="16" customWidth="1"/>
    <col min="8194" max="8194" width="5" style="16" bestFit="1" customWidth="1"/>
    <col min="8195" max="8196" width="7.42578125" style="16" customWidth="1"/>
    <col min="8197" max="8197" width="7.140625" style="16" customWidth="1"/>
    <col min="8198" max="8198" width="7.42578125" style="16" customWidth="1"/>
    <col min="8199" max="8199" width="8.85546875" style="16" customWidth="1"/>
    <col min="8200" max="8439" width="9.140625" style="16"/>
    <col min="8440" max="8440" width="26.140625" style="16" customWidth="1"/>
    <col min="8441" max="8441" width="7.28515625" style="16" customWidth="1"/>
    <col min="8442" max="8442" width="10" style="16" customWidth="1"/>
    <col min="8443" max="8443" width="8.85546875" style="16" customWidth="1"/>
    <col min="8444" max="8444" width="15.42578125" style="16" customWidth="1"/>
    <col min="8445" max="8445" width="8.85546875" style="16" customWidth="1"/>
    <col min="8446" max="8446" width="15.42578125" style="16" customWidth="1"/>
    <col min="8447" max="8447" width="8.85546875" style="16" customWidth="1"/>
    <col min="8448" max="8448" width="18.140625" style="16" customWidth="1"/>
    <col min="8449" max="8449" width="8.85546875" style="16" customWidth="1"/>
    <col min="8450" max="8450" width="5" style="16" bestFit="1" customWidth="1"/>
    <col min="8451" max="8452" width="7.42578125" style="16" customWidth="1"/>
    <col min="8453" max="8453" width="7.140625" style="16" customWidth="1"/>
    <col min="8454" max="8454" width="7.42578125" style="16" customWidth="1"/>
    <col min="8455" max="8455" width="8.85546875" style="16" customWidth="1"/>
    <col min="8456" max="8695" width="9.140625" style="16"/>
    <col min="8696" max="8696" width="26.140625" style="16" customWidth="1"/>
    <col min="8697" max="8697" width="7.28515625" style="16" customWidth="1"/>
    <col min="8698" max="8698" width="10" style="16" customWidth="1"/>
    <col min="8699" max="8699" width="8.85546875" style="16" customWidth="1"/>
    <col min="8700" max="8700" width="15.42578125" style="16" customWidth="1"/>
    <col min="8701" max="8701" width="8.85546875" style="16" customWidth="1"/>
    <col min="8702" max="8702" width="15.42578125" style="16" customWidth="1"/>
    <col min="8703" max="8703" width="8.85546875" style="16" customWidth="1"/>
    <col min="8704" max="8704" width="18.140625" style="16" customWidth="1"/>
    <col min="8705" max="8705" width="8.85546875" style="16" customWidth="1"/>
    <col min="8706" max="8706" width="5" style="16" bestFit="1" customWidth="1"/>
    <col min="8707" max="8708" width="7.42578125" style="16" customWidth="1"/>
    <col min="8709" max="8709" width="7.140625" style="16" customWidth="1"/>
    <col min="8710" max="8710" width="7.42578125" style="16" customWidth="1"/>
    <col min="8711" max="8711" width="8.85546875" style="16" customWidth="1"/>
    <col min="8712" max="8951" width="9.140625" style="16"/>
    <col min="8952" max="8952" width="26.140625" style="16" customWidth="1"/>
    <col min="8953" max="8953" width="7.28515625" style="16" customWidth="1"/>
    <col min="8954" max="8954" width="10" style="16" customWidth="1"/>
    <col min="8955" max="8955" width="8.85546875" style="16" customWidth="1"/>
    <col min="8956" max="8956" width="15.42578125" style="16" customWidth="1"/>
    <col min="8957" max="8957" width="8.85546875" style="16" customWidth="1"/>
    <col min="8958" max="8958" width="15.42578125" style="16" customWidth="1"/>
    <col min="8959" max="8959" width="8.85546875" style="16" customWidth="1"/>
    <col min="8960" max="8960" width="18.140625" style="16" customWidth="1"/>
    <col min="8961" max="8961" width="8.85546875" style="16" customWidth="1"/>
    <col min="8962" max="8962" width="5" style="16" bestFit="1" customWidth="1"/>
    <col min="8963" max="8964" width="7.42578125" style="16" customWidth="1"/>
    <col min="8965" max="8965" width="7.140625" style="16" customWidth="1"/>
    <col min="8966" max="8966" width="7.42578125" style="16" customWidth="1"/>
    <col min="8967" max="8967" width="8.85546875" style="16" customWidth="1"/>
    <col min="8968" max="9207" width="9.140625" style="16"/>
    <col min="9208" max="9208" width="26.140625" style="16" customWidth="1"/>
    <col min="9209" max="9209" width="7.28515625" style="16" customWidth="1"/>
    <col min="9210" max="9210" width="10" style="16" customWidth="1"/>
    <col min="9211" max="9211" width="8.85546875" style="16" customWidth="1"/>
    <col min="9212" max="9212" width="15.42578125" style="16" customWidth="1"/>
    <col min="9213" max="9213" width="8.85546875" style="16" customWidth="1"/>
    <col min="9214" max="9214" width="15.42578125" style="16" customWidth="1"/>
    <col min="9215" max="9215" width="8.85546875" style="16" customWidth="1"/>
    <col min="9216" max="9216" width="18.140625" style="16" customWidth="1"/>
    <col min="9217" max="9217" width="8.85546875" style="16" customWidth="1"/>
    <col min="9218" max="9218" width="5" style="16" bestFit="1" customWidth="1"/>
    <col min="9219" max="9220" width="7.42578125" style="16" customWidth="1"/>
    <col min="9221" max="9221" width="7.140625" style="16" customWidth="1"/>
    <col min="9222" max="9222" width="7.42578125" style="16" customWidth="1"/>
    <col min="9223" max="9223" width="8.85546875" style="16" customWidth="1"/>
    <col min="9224" max="9463" width="9.140625" style="16"/>
    <col min="9464" max="9464" width="26.140625" style="16" customWidth="1"/>
    <col min="9465" max="9465" width="7.28515625" style="16" customWidth="1"/>
    <col min="9466" max="9466" width="10" style="16" customWidth="1"/>
    <col min="9467" max="9467" width="8.85546875" style="16" customWidth="1"/>
    <col min="9468" max="9468" width="15.42578125" style="16" customWidth="1"/>
    <col min="9469" max="9469" width="8.85546875" style="16" customWidth="1"/>
    <col min="9470" max="9470" width="15.42578125" style="16" customWidth="1"/>
    <col min="9471" max="9471" width="8.85546875" style="16" customWidth="1"/>
    <col min="9472" max="9472" width="18.140625" style="16" customWidth="1"/>
    <col min="9473" max="9473" width="8.85546875" style="16" customWidth="1"/>
    <col min="9474" max="9474" width="5" style="16" bestFit="1" customWidth="1"/>
    <col min="9475" max="9476" width="7.42578125" style="16" customWidth="1"/>
    <col min="9477" max="9477" width="7.140625" style="16" customWidth="1"/>
    <col min="9478" max="9478" width="7.42578125" style="16" customWidth="1"/>
    <col min="9479" max="9479" width="8.85546875" style="16" customWidth="1"/>
    <col min="9480" max="9719" width="9.140625" style="16"/>
    <col min="9720" max="9720" width="26.140625" style="16" customWidth="1"/>
    <col min="9721" max="9721" width="7.28515625" style="16" customWidth="1"/>
    <col min="9722" max="9722" width="10" style="16" customWidth="1"/>
    <col min="9723" max="9723" width="8.85546875" style="16" customWidth="1"/>
    <col min="9724" max="9724" width="15.42578125" style="16" customWidth="1"/>
    <col min="9725" max="9725" width="8.85546875" style="16" customWidth="1"/>
    <col min="9726" max="9726" width="15.42578125" style="16" customWidth="1"/>
    <col min="9727" max="9727" width="8.85546875" style="16" customWidth="1"/>
    <col min="9728" max="9728" width="18.140625" style="16" customWidth="1"/>
    <col min="9729" max="9729" width="8.85546875" style="16" customWidth="1"/>
    <col min="9730" max="9730" width="5" style="16" bestFit="1" customWidth="1"/>
    <col min="9731" max="9732" width="7.42578125" style="16" customWidth="1"/>
    <col min="9733" max="9733" width="7.140625" style="16" customWidth="1"/>
    <col min="9734" max="9734" width="7.42578125" style="16" customWidth="1"/>
    <col min="9735" max="9735" width="8.85546875" style="16" customWidth="1"/>
    <col min="9736" max="9975" width="9.140625" style="16"/>
    <col min="9976" max="9976" width="26.140625" style="16" customWidth="1"/>
    <col min="9977" max="9977" width="7.28515625" style="16" customWidth="1"/>
    <col min="9978" max="9978" width="10" style="16" customWidth="1"/>
    <col min="9979" max="9979" width="8.85546875" style="16" customWidth="1"/>
    <col min="9980" max="9980" width="15.42578125" style="16" customWidth="1"/>
    <col min="9981" max="9981" width="8.85546875" style="16" customWidth="1"/>
    <col min="9982" max="9982" width="15.42578125" style="16" customWidth="1"/>
    <col min="9983" max="9983" width="8.85546875" style="16" customWidth="1"/>
    <col min="9984" max="9984" width="18.140625" style="16" customWidth="1"/>
    <col min="9985" max="9985" width="8.85546875" style="16" customWidth="1"/>
    <col min="9986" max="9986" width="5" style="16" bestFit="1" customWidth="1"/>
    <col min="9987" max="9988" width="7.42578125" style="16" customWidth="1"/>
    <col min="9989" max="9989" width="7.140625" style="16" customWidth="1"/>
    <col min="9990" max="9990" width="7.42578125" style="16" customWidth="1"/>
    <col min="9991" max="9991" width="8.85546875" style="16" customWidth="1"/>
    <col min="9992" max="10231" width="9.140625" style="16"/>
    <col min="10232" max="10232" width="26.140625" style="16" customWidth="1"/>
    <col min="10233" max="10233" width="7.28515625" style="16" customWidth="1"/>
    <col min="10234" max="10234" width="10" style="16" customWidth="1"/>
    <col min="10235" max="10235" width="8.85546875" style="16" customWidth="1"/>
    <col min="10236" max="10236" width="15.42578125" style="16" customWidth="1"/>
    <col min="10237" max="10237" width="8.85546875" style="16" customWidth="1"/>
    <col min="10238" max="10238" width="15.42578125" style="16" customWidth="1"/>
    <col min="10239" max="10239" width="8.85546875" style="16" customWidth="1"/>
    <col min="10240" max="10240" width="18.140625" style="16" customWidth="1"/>
    <col min="10241" max="10241" width="8.85546875" style="16" customWidth="1"/>
    <col min="10242" max="10242" width="5" style="16" bestFit="1" customWidth="1"/>
    <col min="10243" max="10244" width="7.42578125" style="16" customWidth="1"/>
    <col min="10245" max="10245" width="7.140625" style="16" customWidth="1"/>
    <col min="10246" max="10246" width="7.42578125" style="16" customWidth="1"/>
    <col min="10247" max="10247" width="8.85546875" style="16" customWidth="1"/>
    <col min="10248" max="10487" width="9.140625" style="16"/>
    <col min="10488" max="10488" width="26.140625" style="16" customWidth="1"/>
    <col min="10489" max="10489" width="7.28515625" style="16" customWidth="1"/>
    <col min="10490" max="10490" width="10" style="16" customWidth="1"/>
    <col min="10491" max="10491" width="8.85546875" style="16" customWidth="1"/>
    <col min="10492" max="10492" width="15.42578125" style="16" customWidth="1"/>
    <col min="10493" max="10493" width="8.85546875" style="16" customWidth="1"/>
    <col min="10494" max="10494" width="15.42578125" style="16" customWidth="1"/>
    <col min="10495" max="10495" width="8.85546875" style="16" customWidth="1"/>
    <col min="10496" max="10496" width="18.140625" style="16" customWidth="1"/>
    <col min="10497" max="10497" width="8.85546875" style="16" customWidth="1"/>
    <col min="10498" max="10498" width="5" style="16" bestFit="1" customWidth="1"/>
    <col min="10499" max="10500" width="7.42578125" style="16" customWidth="1"/>
    <col min="10501" max="10501" width="7.140625" style="16" customWidth="1"/>
    <col min="10502" max="10502" width="7.42578125" style="16" customWidth="1"/>
    <col min="10503" max="10503" width="8.85546875" style="16" customWidth="1"/>
    <col min="10504" max="10743" width="9.140625" style="16"/>
    <col min="10744" max="10744" width="26.140625" style="16" customWidth="1"/>
    <col min="10745" max="10745" width="7.28515625" style="16" customWidth="1"/>
    <col min="10746" max="10746" width="10" style="16" customWidth="1"/>
    <col min="10747" max="10747" width="8.85546875" style="16" customWidth="1"/>
    <col min="10748" max="10748" width="15.42578125" style="16" customWidth="1"/>
    <col min="10749" max="10749" width="8.85546875" style="16" customWidth="1"/>
    <col min="10750" max="10750" width="15.42578125" style="16" customWidth="1"/>
    <col min="10751" max="10751" width="8.85546875" style="16" customWidth="1"/>
    <col min="10752" max="10752" width="18.140625" style="16" customWidth="1"/>
    <col min="10753" max="10753" width="8.85546875" style="16" customWidth="1"/>
    <col min="10754" max="10754" width="5" style="16" bestFit="1" customWidth="1"/>
    <col min="10755" max="10756" width="7.42578125" style="16" customWidth="1"/>
    <col min="10757" max="10757" width="7.140625" style="16" customWidth="1"/>
    <col min="10758" max="10758" width="7.42578125" style="16" customWidth="1"/>
    <col min="10759" max="10759" width="8.85546875" style="16" customWidth="1"/>
    <col min="10760" max="10999" width="9.140625" style="16"/>
    <col min="11000" max="11000" width="26.140625" style="16" customWidth="1"/>
    <col min="11001" max="11001" width="7.28515625" style="16" customWidth="1"/>
    <col min="11002" max="11002" width="10" style="16" customWidth="1"/>
    <col min="11003" max="11003" width="8.85546875" style="16" customWidth="1"/>
    <col min="11004" max="11004" width="15.42578125" style="16" customWidth="1"/>
    <col min="11005" max="11005" width="8.85546875" style="16" customWidth="1"/>
    <col min="11006" max="11006" width="15.42578125" style="16" customWidth="1"/>
    <col min="11007" max="11007" width="8.85546875" style="16" customWidth="1"/>
    <col min="11008" max="11008" width="18.140625" style="16" customWidth="1"/>
    <col min="11009" max="11009" width="8.85546875" style="16" customWidth="1"/>
    <col min="11010" max="11010" width="5" style="16" bestFit="1" customWidth="1"/>
    <col min="11011" max="11012" width="7.42578125" style="16" customWidth="1"/>
    <col min="11013" max="11013" width="7.140625" style="16" customWidth="1"/>
    <col min="11014" max="11014" width="7.42578125" style="16" customWidth="1"/>
    <col min="11015" max="11015" width="8.85546875" style="16" customWidth="1"/>
    <col min="11016" max="11255" width="9.140625" style="16"/>
    <col min="11256" max="11256" width="26.140625" style="16" customWidth="1"/>
    <col min="11257" max="11257" width="7.28515625" style="16" customWidth="1"/>
    <col min="11258" max="11258" width="10" style="16" customWidth="1"/>
    <col min="11259" max="11259" width="8.85546875" style="16" customWidth="1"/>
    <col min="11260" max="11260" width="15.42578125" style="16" customWidth="1"/>
    <col min="11261" max="11261" width="8.85546875" style="16" customWidth="1"/>
    <col min="11262" max="11262" width="15.42578125" style="16" customWidth="1"/>
    <col min="11263" max="11263" width="8.85546875" style="16" customWidth="1"/>
    <col min="11264" max="11264" width="18.140625" style="16" customWidth="1"/>
    <col min="11265" max="11265" width="8.85546875" style="16" customWidth="1"/>
    <col min="11266" max="11266" width="5" style="16" bestFit="1" customWidth="1"/>
    <col min="11267" max="11268" width="7.42578125" style="16" customWidth="1"/>
    <col min="11269" max="11269" width="7.140625" style="16" customWidth="1"/>
    <col min="11270" max="11270" width="7.42578125" style="16" customWidth="1"/>
    <col min="11271" max="11271" width="8.85546875" style="16" customWidth="1"/>
    <col min="11272" max="11511" width="9.140625" style="16"/>
    <col min="11512" max="11512" width="26.140625" style="16" customWidth="1"/>
    <col min="11513" max="11513" width="7.28515625" style="16" customWidth="1"/>
    <col min="11514" max="11514" width="10" style="16" customWidth="1"/>
    <col min="11515" max="11515" width="8.85546875" style="16" customWidth="1"/>
    <col min="11516" max="11516" width="15.42578125" style="16" customWidth="1"/>
    <col min="11517" max="11517" width="8.85546875" style="16" customWidth="1"/>
    <col min="11518" max="11518" width="15.42578125" style="16" customWidth="1"/>
    <col min="11519" max="11519" width="8.85546875" style="16" customWidth="1"/>
    <col min="11520" max="11520" width="18.140625" style="16" customWidth="1"/>
    <col min="11521" max="11521" width="8.85546875" style="16" customWidth="1"/>
    <col min="11522" max="11522" width="5" style="16" bestFit="1" customWidth="1"/>
    <col min="11523" max="11524" width="7.42578125" style="16" customWidth="1"/>
    <col min="11525" max="11525" width="7.140625" style="16" customWidth="1"/>
    <col min="11526" max="11526" width="7.42578125" style="16" customWidth="1"/>
    <col min="11527" max="11527" width="8.85546875" style="16" customWidth="1"/>
    <col min="11528" max="11767" width="9.140625" style="16"/>
    <col min="11768" max="11768" width="26.140625" style="16" customWidth="1"/>
    <col min="11769" max="11769" width="7.28515625" style="16" customWidth="1"/>
    <col min="11770" max="11770" width="10" style="16" customWidth="1"/>
    <col min="11771" max="11771" width="8.85546875" style="16" customWidth="1"/>
    <col min="11772" max="11772" width="15.42578125" style="16" customWidth="1"/>
    <col min="11773" max="11773" width="8.85546875" style="16" customWidth="1"/>
    <col min="11774" max="11774" width="15.42578125" style="16" customWidth="1"/>
    <col min="11775" max="11775" width="8.85546875" style="16" customWidth="1"/>
    <col min="11776" max="11776" width="18.140625" style="16" customWidth="1"/>
    <col min="11777" max="11777" width="8.85546875" style="16" customWidth="1"/>
    <col min="11778" max="11778" width="5" style="16" bestFit="1" customWidth="1"/>
    <col min="11779" max="11780" width="7.42578125" style="16" customWidth="1"/>
    <col min="11781" max="11781" width="7.140625" style="16" customWidth="1"/>
    <col min="11782" max="11782" width="7.42578125" style="16" customWidth="1"/>
    <col min="11783" max="11783" width="8.85546875" style="16" customWidth="1"/>
    <col min="11784" max="12023" width="9.140625" style="16"/>
    <col min="12024" max="12024" width="26.140625" style="16" customWidth="1"/>
    <col min="12025" max="12025" width="7.28515625" style="16" customWidth="1"/>
    <col min="12026" max="12026" width="10" style="16" customWidth="1"/>
    <col min="12027" max="12027" width="8.85546875" style="16" customWidth="1"/>
    <col min="12028" max="12028" width="15.42578125" style="16" customWidth="1"/>
    <col min="12029" max="12029" width="8.85546875" style="16" customWidth="1"/>
    <col min="12030" max="12030" width="15.42578125" style="16" customWidth="1"/>
    <col min="12031" max="12031" width="8.85546875" style="16" customWidth="1"/>
    <col min="12032" max="12032" width="18.140625" style="16" customWidth="1"/>
    <col min="12033" max="12033" width="8.85546875" style="16" customWidth="1"/>
    <col min="12034" max="12034" width="5" style="16" bestFit="1" customWidth="1"/>
    <col min="12035" max="12036" width="7.42578125" style="16" customWidth="1"/>
    <col min="12037" max="12037" width="7.140625" style="16" customWidth="1"/>
    <col min="12038" max="12038" width="7.42578125" style="16" customWidth="1"/>
    <col min="12039" max="12039" width="8.85546875" style="16" customWidth="1"/>
    <col min="12040" max="12279" width="9.140625" style="16"/>
    <col min="12280" max="12280" width="26.140625" style="16" customWidth="1"/>
    <col min="12281" max="12281" width="7.28515625" style="16" customWidth="1"/>
    <col min="12282" max="12282" width="10" style="16" customWidth="1"/>
    <col min="12283" max="12283" width="8.85546875" style="16" customWidth="1"/>
    <col min="12284" max="12284" width="15.42578125" style="16" customWidth="1"/>
    <col min="12285" max="12285" width="8.85546875" style="16" customWidth="1"/>
    <col min="12286" max="12286" width="15.42578125" style="16" customWidth="1"/>
    <col min="12287" max="12287" width="8.85546875" style="16" customWidth="1"/>
    <col min="12288" max="12288" width="18.140625" style="16" customWidth="1"/>
    <col min="12289" max="12289" width="8.85546875" style="16" customWidth="1"/>
    <col min="12290" max="12290" width="5" style="16" bestFit="1" customWidth="1"/>
    <col min="12291" max="12292" width="7.42578125" style="16" customWidth="1"/>
    <col min="12293" max="12293" width="7.140625" style="16" customWidth="1"/>
    <col min="12294" max="12294" width="7.42578125" style="16" customWidth="1"/>
    <col min="12295" max="12295" width="8.85546875" style="16" customWidth="1"/>
    <col min="12296" max="12535" width="9.140625" style="16"/>
    <col min="12536" max="12536" width="26.140625" style="16" customWidth="1"/>
    <col min="12537" max="12537" width="7.28515625" style="16" customWidth="1"/>
    <col min="12538" max="12538" width="10" style="16" customWidth="1"/>
    <col min="12539" max="12539" width="8.85546875" style="16" customWidth="1"/>
    <col min="12540" max="12540" width="15.42578125" style="16" customWidth="1"/>
    <col min="12541" max="12541" width="8.85546875" style="16" customWidth="1"/>
    <col min="12542" max="12542" width="15.42578125" style="16" customWidth="1"/>
    <col min="12543" max="12543" width="8.85546875" style="16" customWidth="1"/>
    <col min="12544" max="12544" width="18.140625" style="16" customWidth="1"/>
    <col min="12545" max="12545" width="8.85546875" style="16" customWidth="1"/>
    <col min="12546" max="12546" width="5" style="16" bestFit="1" customWidth="1"/>
    <col min="12547" max="12548" width="7.42578125" style="16" customWidth="1"/>
    <col min="12549" max="12549" width="7.140625" style="16" customWidth="1"/>
    <col min="12550" max="12550" width="7.42578125" style="16" customWidth="1"/>
    <col min="12551" max="12551" width="8.85546875" style="16" customWidth="1"/>
    <col min="12552" max="12791" width="9.140625" style="16"/>
    <col min="12792" max="12792" width="26.140625" style="16" customWidth="1"/>
    <col min="12793" max="12793" width="7.28515625" style="16" customWidth="1"/>
    <col min="12794" max="12794" width="10" style="16" customWidth="1"/>
    <col min="12795" max="12795" width="8.85546875" style="16" customWidth="1"/>
    <col min="12796" max="12796" width="15.42578125" style="16" customWidth="1"/>
    <col min="12797" max="12797" width="8.85546875" style="16" customWidth="1"/>
    <col min="12798" max="12798" width="15.42578125" style="16" customWidth="1"/>
    <col min="12799" max="12799" width="8.85546875" style="16" customWidth="1"/>
    <col min="12800" max="12800" width="18.140625" style="16" customWidth="1"/>
    <col min="12801" max="12801" width="8.85546875" style="16" customWidth="1"/>
    <col min="12802" max="12802" width="5" style="16" bestFit="1" customWidth="1"/>
    <col min="12803" max="12804" width="7.42578125" style="16" customWidth="1"/>
    <col min="12805" max="12805" width="7.140625" style="16" customWidth="1"/>
    <col min="12806" max="12806" width="7.42578125" style="16" customWidth="1"/>
    <col min="12807" max="12807" width="8.85546875" style="16" customWidth="1"/>
    <col min="12808" max="13047" width="9.140625" style="16"/>
    <col min="13048" max="13048" width="26.140625" style="16" customWidth="1"/>
    <col min="13049" max="13049" width="7.28515625" style="16" customWidth="1"/>
    <col min="13050" max="13050" width="10" style="16" customWidth="1"/>
    <col min="13051" max="13051" width="8.85546875" style="16" customWidth="1"/>
    <col min="13052" max="13052" width="15.42578125" style="16" customWidth="1"/>
    <col min="13053" max="13053" width="8.85546875" style="16" customWidth="1"/>
    <col min="13054" max="13054" width="15.42578125" style="16" customWidth="1"/>
    <col min="13055" max="13055" width="8.85546875" style="16" customWidth="1"/>
    <col min="13056" max="13056" width="18.140625" style="16" customWidth="1"/>
    <col min="13057" max="13057" width="8.85546875" style="16" customWidth="1"/>
    <col min="13058" max="13058" width="5" style="16" bestFit="1" customWidth="1"/>
    <col min="13059" max="13060" width="7.42578125" style="16" customWidth="1"/>
    <col min="13061" max="13061" width="7.140625" style="16" customWidth="1"/>
    <col min="13062" max="13062" width="7.42578125" style="16" customWidth="1"/>
    <col min="13063" max="13063" width="8.85546875" style="16" customWidth="1"/>
    <col min="13064" max="13303" width="9.140625" style="16"/>
    <col min="13304" max="13304" width="26.140625" style="16" customWidth="1"/>
    <col min="13305" max="13305" width="7.28515625" style="16" customWidth="1"/>
    <col min="13306" max="13306" width="10" style="16" customWidth="1"/>
    <col min="13307" max="13307" width="8.85546875" style="16" customWidth="1"/>
    <col min="13308" max="13308" width="15.42578125" style="16" customWidth="1"/>
    <col min="13309" max="13309" width="8.85546875" style="16" customWidth="1"/>
    <col min="13310" max="13310" width="15.42578125" style="16" customWidth="1"/>
    <col min="13311" max="13311" width="8.85546875" style="16" customWidth="1"/>
    <col min="13312" max="13312" width="18.140625" style="16" customWidth="1"/>
    <col min="13313" max="13313" width="8.85546875" style="16" customWidth="1"/>
    <col min="13314" max="13314" width="5" style="16" bestFit="1" customWidth="1"/>
    <col min="13315" max="13316" width="7.42578125" style="16" customWidth="1"/>
    <col min="13317" max="13317" width="7.140625" style="16" customWidth="1"/>
    <col min="13318" max="13318" width="7.42578125" style="16" customWidth="1"/>
    <col min="13319" max="13319" width="8.85546875" style="16" customWidth="1"/>
    <col min="13320" max="13559" width="9.140625" style="16"/>
    <col min="13560" max="13560" width="26.140625" style="16" customWidth="1"/>
    <col min="13561" max="13561" width="7.28515625" style="16" customWidth="1"/>
    <col min="13562" max="13562" width="10" style="16" customWidth="1"/>
    <col min="13563" max="13563" width="8.85546875" style="16" customWidth="1"/>
    <col min="13564" max="13564" width="15.42578125" style="16" customWidth="1"/>
    <col min="13565" max="13565" width="8.85546875" style="16" customWidth="1"/>
    <col min="13566" max="13566" width="15.42578125" style="16" customWidth="1"/>
    <col min="13567" max="13567" width="8.85546875" style="16" customWidth="1"/>
    <col min="13568" max="13568" width="18.140625" style="16" customWidth="1"/>
    <col min="13569" max="13569" width="8.85546875" style="16" customWidth="1"/>
    <col min="13570" max="13570" width="5" style="16" bestFit="1" customWidth="1"/>
    <col min="13571" max="13572" width="7.42578125" style="16" customWidth="1"/>
    <col min="13573" max="13573" width="7.140625" style="16" customWidth="1"/>
    <col min="13574" max="13574" width="7.42578125" style="16" customWidth="1"/>
    <col min="13575" max="13575" width="8.85546875" style="16" customWidth="1"/>
    <col min="13576" max="13815" width="9.140625" style="16"/>
    <col min="13816" max="13816" width="26.140625" style="16" customWidth="1"/>
    <col min="13817" max="13817" width="7.28515625" style="16" customWidth="1"/>
    <col min="13818" max="13818" width="10" style="16" customWidth="1"/>
    <col min="13819" max="13819" width="8.85546875" style="16" customWidth="1"/>
    <col min="13820" max="13820" width="15.42578125" style="16" customWidth="1"/>
    <col min="13821" max="13821" width="8.85546875" style="16" customWidth="1"/>
    <col min="13822" max="13822" width="15.42578125" style="16" customWidth="1"/>
    <col min="13823" max="13823" width="8.85546875" style="16" customWidth="1"/>
    <col min="13824" max="13824" width="18.140625" style="16" customWidth="1"/>
    <col min="13825" max="13825" width="8.85546875" style="16" customWidth="1"/>
    <col min="13826" max="13826" width="5" style="16" bestFit="1" customWidth="1"/>
    <col min="13827" max="13828" width="7.42578125" style="16" customWidth="1"/>
    <col min="13829" max="13829" width="7.140625" style="16" customWidth="1"/>
    <col min="13830" max="13830" width="7.42578125" style="16" customWidth="1"/>
    <col min="13831" max="13831" width="8.85546875" style="16" customWidth="1"/>
    <col min="13832" max="14071" width="9.140625" style="16"/>
    <col min="14072" max="14072" width="26.140625" style="16" customWidth="1"/>
    <col min="14073" max="14073" width="7.28515625" style="16" customWidth="1"/>
    <col min="14074" max="14074" width="10" style="16" customWidth="1"/>
    <col min="14075" max="14075" width="8.85546875" style="16" customWidth="1"/>
    <col min="14076" max="14076" width="15.42578125" style="16" customWidth="1"/>
    <col min="14077" max="14077" width="8.85546875" style="16" customWidth="1"/>
    <col min="14078" max="14078" width="15.42578125" style="16" customWidth="1"/>
    <col min="14079" max="14079" width="8.85546875" style="16" customWidth="1"/>
    <col min="14080" max="14080" width="18.140625" style="16" customWidth="1"/>
    <col min="14081" max="14081" width="8.85546875" style="16" customWidth="1"/>
    <col min="14082" max="14082" width="5" style="16" bestFit="1" customWidth="1"/>
    <col min="14083" max="14084" width="7.42578125" style="16" customWidth="1"/>
    <col min="14085" max="14085" width="7.140625" style="16" customWidth="1"/>
    <col min="14086" max="14086" width="7.42578125" style="16" customWidth="1"/>
    <col min="14087" max="14087" width="8.85546875" style="16" customWidth="1"/>
    <col min="14088" max="14327" width="9.140625" style="16"/>
    <col min="14328" max="14328" width="26.140625" style="16" customWidth="1"/>
    <col min="14329" max="14329" width="7.28515625" style="16" customWidth="1"/>
    <col min="14330" max="14330" width="10" style="16" customWidth="1"/>
    <col min="14331" max="14331" width="8.85546875" style="16" customWidth="1"/>
    <col min="14332" max="14332" width="15.42578125" style="16" customWidth="1"/>
    <col min="14333" max="14333" width="8.85546875" style="16" customWidth="1"/>
    <col min="14334" max="14334" width="15.42578125" style="16" customWidth="1"/>
    <col min="14335" max="14335" width="8.85546875" style="16" customWidth="1"/>
    <col min="14336" max="14336" width="18.140625" style="16" customWidth="1"/>
    <col min="14337" max="14337" width="8.85546875" style="16" customWidth="1"/>
    <col min="14338" max="14338" width="5" style="16" bestFit="1" customWidth="1"/>
    <col min="14339" max="14340" width="7.42578125" style="16" customWidth="1"/>
    <col min="14341" max="14341" width="7.140625" style="16" customWidth="1"/>
    <col min="14342" max="14342" width="7.42578125" style="16" customWidth="1"/>
    <col min="14343" max="14343" width="8.85546875" style="16" customWidth="1"/>
    <col min="14344" max="14583" width="9.140625" style="16"/>
    <col min="14584" max="14584" width="26.140625" style="16" customWidth="1"/>
    <col min="14585" max="14585" width="7.28515625" style="16" customWidth="1"/>
    <col min="14586" max="14586" width="10" style="16" customWidth="1"/>
    <col min="14587" max="14587" width="8.85546875" style="16" customWidth="1"/>
    <col min="14588" max="14588" width="15.42578125" style="16" customWidth="1"/>
    <col min="14589" max="14589" width="8.85546875" style="16" customWidth="1"/>
    <col min="14590" max="14590" width="15.42578125" style="16" customWidth="1"/>
    <col min="14591" max="14591" width="8.85546875" style="16" customWidth="1"/>
    <col min="14592" max="14592" width="18.140625" style="16" customWidth="1"/>
    <col min="14593" max="14593" width="8.85546875" style="16" customWidth="1"/>
    <col min="14594" max="14594" width="5" style="16" bestFit="1" customWidth="1"/>
    <col min="14595" max="14596" width="7.42578125" style="16" customWidth="1"/>
    <col min="14597" max="14597" width="7.140625" style="16" customWidth="1"/>
    <col min="14598" max="14598" width="7.42578125" style="16" customWidth="1"/>
    <col min="14599" max="14599" width="8.85546875" style="16" customWidth="1"/>
    <col min="14600" max="14839" width="9.140625" style="16"/>
    <col min="14840" max="14840" width="26.140625" style="16" customWidth="1"/>
    <col min="14841" max="14841" width="7.28515625" style="16" customWidth="1"/>
    <col min="14842" max="14842" width="10" style="16" customWidth="1"/>
    <col min="14843" max="14843" width="8.85546875" style="16" customWidth="1"/>
    <col min="14844" max="14844" width="15.42578125" style="16" customWidth="1"/>
    <col min="14845" max="14845" width="8.85546875" style="16" customWidth="1"/>
    <col min="14846" max="14846" width="15.42578125" style="16" customWidth="1"/>
    <col min="14847" max="14847" width="8.85546875" style="16" customWidth="1"/>
    <col min="14848" max="14848" width="18.140625" style="16" customWidth="1"/>
    <col min="14849" max="14849" width="8.85546875" style="16" customWidth="1"/>
    <col min="14850" max="14850" width="5" style="16" bestFit="1" customWidth="1"/>
    <col min="14851" max="14852" width="7.42578125" style="16" customWidth="1"/>
    <col min="14853" max="14853" width="7.140625" style="16" customWidth="1"/>
    <col min="14854" max="14854" width="7.42578125" style="16" customWidth="1"/>
    <col min="14855" max="14855" width="8.85546875" style="16" customWidth="1"/>
    <col min="14856" max="15095" width="9.140625" style="16"/>
    <col min="15096" max="15096" width="26.140625" style="16" customWidth="1"/>
    <col min="15097" max="15097" width="7.28515625" style="16" customWidth="1"/>
    <col min="15098" max="15098" width="10" style="16" customWidth="1"/>
    <col min="15099" max="15099" width="8.85546875" style="16" customWidth="1"/>
    <col min="15100" max="15100" width="15.42578125" style="16" customWidth="1"/>
    <col min="15101" max="15101" width="8.85546875" style="16" customWidth="1"/>
    <col min="15102" max="15102" width="15.42578125" style="16" customWidth="1"/>
    <col min="15103" max="15103" width="8.85546875" style="16" customWidth="1"/>
    <col min="15104" max="15104" width="18.140625" style="16" customWidth="1"/>
    <col min="15105" max="15105" width="8.85546875" style="16" customWidth="1"/>
    <col min="15106" max="15106" width="5" style="16" bestFit="1" customWidth="1"/>
    <col min="15107" max="15108" width="7.42578125" style="16" customWidth="1"/>
    <col min="15109" max="15109" width="7.140625" style="16" customWidth="1"/>
    <col min="15110" max="15110" width="7.42578125" style="16" customWidth="1"/>
    <col min="15111" max="15111" width="8.85546875" style="16" customWidth="1"/>
    <col min="15112" max="15351" width="9.140625" style="16"/>
    <col min="15352" max="15352" width="26.140625" style="16" customWidth="1"/>
    <col min="15353" max="15353" width="7.28515625" style="16" customWidth="1"/>
    <col min="15354" max="15354" width="10" style="16" customWidth="1"/>
    <col min="15355" max="15355" width="8.85546875" style="16" customWidth="1"/>
    <col min="15356" max="15356" width="15.42578125" style="16" customWidth="1"/>
    <col min="15357" max="15357" width="8.85546875" style="16" customWidth="1"/>
    <col min="15358" max="15358" width="15.42578125" style="16" customWidth="1"/>
    <col min="15359" max="15359" width="8.85546875" style="16" customWidth="1"/>
    <col min="15360" max="15360" width="18.140625" style="16" customWidth="1"/>
    <col min="15361" max="15361" width="8.85546875" style="16" customWidth="1"/>
    <col min="15362" max="15362" width="5" style="16" bestFit="1" customWidth="1"/>
    <col min="15363" max="15364" width="7.42578125" style="16" customWidth="1"/>
    <col min="15365" max="15365" width="7.140625" style="16" customWidth="1"/>
    <col min="15366" max="15366" width="7.42578125" style="16" customWidth="1"/>
    <col min="15367" max="15367" width="8.85546875" style="16" customWidth="1"/>
    <col min="15368" max="15607" width="9.140625" style="16"/>
    <col min="15608" max="15608" width="26.140625" style="16" customWidth="1"/>
    <col min="15609" max="15609" width="7.28515625" style="16" customWidth="1"/>
    <col min="15610" max="15610" width="10" style="16" customWidth="1"/>
    <col min="15611" max="15611" width="8.85546875" style="16" customWidth="1"/>
    <col min="15612" max="15612" width="15.42578125" style="16" customWidth="1"/>
    <col min="15613" max="15613" width="8.85546875" style="16" customWidth="1"/>
    <col min="15614" max="15614" width="15.42578125" style="16" customWidth="1"/>
    <col min="15615" max="15615" width="8.85546875" style="16" customWidth="1"/>
    <col min="15616" max="15616" width="18.140625" style="16" customWidth="1"/>
    <col min="15617" max="15617" width="8.85546875" style="16" customWidth="1"/>
    <col min="15618" max="15618" width="5" style="16" bestFit="1" customWidth="1"/>
    <col min="15619" max="15620" width="7.42578125" style="16" customWidth="1"/>
    <col min="15621" max="15621" width="7.140625" style="16" customWidth="1"/>
    <col min="15622" max="15622" width="7.42578125" style="16" customWidth="1"/>
    <col min="15623" max="15623" width="8.85546875" style="16" customWidth="1"/>
    <col min="15624" max="15863" width="9.140625" style="16"/>
    <col min="15864" max="15864" width="26.140625" style="16" customWidth="1"/>
    <col min="15865" max="15865" width="7.28515625" style="16" customWidth="1"/>
    <col min="15866" max="15866" width="10" style="16" customWidth="1"/>
    <col min="15867" max="15867" width="8.85546875" style="16" customWidth="1"/>
    <col min="15868" max="15868" width="15.42578125" style="16" customWidth="1"/>
    <col min="15869" max="15869" width="8.85546875" style="16" customWidth="1"/>
    <col min="15870" max="15870" width="15.42578125" style="16" customWidth="1"/>
    <col min="15871" max="15871" width="8.85546875" style="16" customWidth="1"/>
    <col min="15872" max="15872" width="18.140625" style="16" customWidth="1"/>
    <col min="15873" max="15873" width="8.85546875" style="16" customWidth="1"/>
    <col min="15874" max="15874" width="5" style="16" bestFit="1" customWidth="1"/>
    <col min="15875" max="15876" width="7.42578125" style="16" customWidth="1"/>
    <col min="15877" max="15877" width="7.140625" style="16" customWidth="1"/>
    <col min="15878" max="15878" width="7.42578125" style="16" customWidth="1"/>
    <col min="15879" max="15879" width="8.85546875" style="16" customWidth="1"/>
    <col min="15880" max="16119" width="9.140625" style="16"/>
    <col min="16120" max="16120" width="26.140625" style="16" customWidth="1"/>
    <col min="16121" max="16121" width="7.28515625" style="16" customWidth="1"/>
    <col min="16122" max="16122" width="10" style="16" customWidth="1"/>
    <col min="16123" max="16123" width="8.85546875" style="16" customWidth="1"/>
    <col min="16124" max="16124" width="15.42578125" style="16" customWidth="1"/>
    <col min="16125" max="16125" width="8.85546875" style="16" customWidth="1"/>
    <col min="16126" max="16126" width="15.42578125" style="16" customWidth="1"/>
    <col min="16127" max="16127" width="8.85546875" style="16" customWidth="1"/>
    <col min="16128" max="16128" width="18.140625" style="16" customWidth="1"/>
    <col min="16129" max="16129" width="8.85546875" style="16" customWidth="1"/>
    <col min="16130" max="16130" width="5" style="16" bestFit="1" customWidth="1"/>
    <col min="16131" max="16132" width="7.42578125" style="16" customWidth="1"/>
    <col min="16133" max="16133" width="7.140625" style="16" customWidth="1"/>
    <col min="16134" max="16134" width="7.42578125" style="16" customWidth="1"/>
    <col min="16135" max="16135" width="8.85546875" style="16" customWidth="1"/>
    <col min="16136" max="16384" width="9.140625" style="16"/>
  </cols>
  <sheetData>
    <row r="1" spans="1:16">
      <c r="A1" s="43" t="s">
        <v>83</v>
      </c>
    </row>
    <row r="2" spans="1:16">
      <c r="A2" s="75" t="s">
        <v>84</v>
      </c>
    </row>
    <row r="5" spans="1:16">
      <c r="B5" s="50"/>
      <c r="C5" s="50"/>
      <c r="D5" s="50" t="s">
        <v>85</v>
      </c>
      <c r="E5" s="50"/>
      <c r="F5" s="50" t="s">
        <v>86</v>
      </c>
      <c r="G5" s="50"/>
      <c r="H5" s="51" t="s">
        <v>87</v>
      </c>
      <c r="I5" s="50"/>
    </row>
    <row r="6" spans="1:16">
      <c r="B6" s="50" t="s">
        <v>88</v>
      </c>
      <c r="C6" s="50" t="s">
        <v>89</v>
      </c>
      <c r="D6" s="52" t="s">
        <v>90</v>
      </c>
      <c r="E6" s="50" t="s">
        <v>89</v>
      </c>
      <c r="F6" s="52" t="s">
        <v>91</v>
      </c>
      <c r="G6" s="50" t="s">
        <v>89</v>
      </c>
      <c r="H6" s="53" t="s">
        <v>92</v>
      </c>
      <c r="I6" s="50" t="s">
        <v>89</v>
      </c>
      <c r="K6" s="16" t="s">
        <v>135</v>
      </c>
    </row>
    <row r="7" spans="1:16">
      <c r="A7" s="43">
        <v>1988</v>
      </c>
      <c r="B7" s="25">
        <v>40390</v>
      </c>
      <c r="C7" s="54"/>
      <c r="D7" s="25">
        <v>2463</v>
      </c>
      <c r="E7" s="54"/>
      <c r="F7" s="25">
        <v>669</v>
      </c>
      <c r="G7" s="54"/>
      <c r="H7" s="25">
        <v>43522</v>
      </c>
      <c r="I7" s="54"/>
    </row>
    <row r="8" spans="1:16">
      <c r="A8" s="43">
        <v>1989</v>
      </c>
      <c r="B8" s="25">
        <v>44621</v>
      </c>
      <c r="C8" s="52">
        <f t="shared" ref="C8:C29" si="0">(B8-B7)/B7*100</f>
        <v>10.475365189403316</v>
      </c>
      <c r="D8" s="25">
        <v>2515</v>
      </c>
      <c r="E8" s="52">
        <f>(D8-D7)/D7*100</f>
        <v>2.1112464474218431</v>
      </c>
      <c r="F8" s="25">
        <v>655</v>
      </c>
      <c r="G8" s="52">
        <f>(F8-F7)/F7*100</f>
        <v>-2.0926756352765321</v>
      </c>
      <c r="H8" s="25">
        <v>47791</v>
      </c>
      <c r="I8" s="52">
        <f t="shared" ref="I8:I29" si="1">(H8-H7)/H7*100</f>
        <v>9.8088323146914203</v>
      </c>
      <c r="K8" s="16" t="s">
        <v>136</v>
      </c>
      <c r="L8" s="25"/>
      <c r="M8" s="25"/>
      <c r="O8" s="25"/>
    </row>
    <row r="9" spans="1:16">
      <c r="A9" s="55">
        <v>1990</v>
      </c>
      <c r="B9" s="25">
        <v>49122</v>
      </c>
      <c r="C9" s="52">
        <f t="shared" si="0"/>
        <v>10.087178682683042</v>
      </c>
      <c r="D9" s="25">
        <v>2577</v>
      </c>
      <c r="E9" s="52">
        <f t="shared" ref="E9:E29" si="2">(D9-D8)/D8*100</f>
        <v>2.4652087475149105</v>
      </c>
      <c r="F9" s="25">
        <v>833</v>
      </c>
      <c r="G9" s="52">
        <f t="shared" ref="G9:G29" si="3">(F9-F8)/F8*100</f>
        <v>27.175572519083968</v>
      </c>
      <c r="H9" s="25">
        <v>52532</v>
      </c>
      <c r="I9" s="52">
        <f t="shared" si="1"/>
        <v>9.920277876587642</v>
      </c>
      <c r="K9" s="16" t="s">
        <v>136</v>
      </c>
      <c r="L9" s="25"/>
      <c r="M9" s="25"/>
      <c r="N9" s="25"/>
      <c r="O9" s="25"/>
      <c r="P9" s="25"/>
    </row>
    <row r="10" spans="1:16">
      <c r="A10" s="43">
        <v>1991</v>
      </c>
      <c r="B10" s="25">
        <v>53434</v>
      </c>
      <c r="C10" s="52">
        <f t="shared" si="0"/>
        <v>8.7781442123692024</v>
      </c>
      <c r="D10" s="25">
        <v>2631</v>
      </c>
      <c r="E10" s="52">
        <f t="shared" si="2"/>
        <v>2.0954598370197903</v>
      </c>
      <c r="F10" s="25">
        <v>852</v>
      </c>
      <c r="G10" s="52">
        <f t="shared" si="3"/>
        <v>2.2809123649459786</v>
      </c>
      <c r="H10" s="25">
        <v>56917</v>
      </c>
      <c r="I10" s="52">
        <f t="shared" si="1"/>
        <v>8.3472930785045314</v>
      </c>
      <c r="K10" s="16" t="s">
        <v>136</v>
      </c>
      <c r="L10" s="25"/>
      <c r="M10" s="25"/>
      <c r="N10" s="25"/>
      <c r="O10" s="25"/>
      <c r="P10" s="25"/>
    </row>
    <row r="11" spans="1:16">
      <c r="A11" s="43">
        <v>1992</v>
      </c>
      <c r="B11" s="25">
        <v>58806</v>
      </c>
      <c r="C11" s="52">
        <f t="shared" si="0"/>
        <v>10.053523973500019</v>
      </c>
      <c r="D11" s="25">
        <v>2612</v>
      </c>
      <c r="E11" s="52">
        <f t="shared" si="2"/>
        <v>-0.72215887495248954</v>
      </c>
      <c r="F11" s="25">
        <v>895</v>
      </c>
      <c r="G11" s="52">
        <f t="shared" si="3"/>
        <v>5.046948356807512</v>
      </c>
      <c r="H11" s="25">
        <v>62313</v>
      </c>
      <c r="I11" s="52">
        <f t="shared" si="1"/>
        <v>9.4804715638561419</v>
      </c>
      <c r="K11" s="16" t="s">
        <v>136</v>
      </c>
      <c r="L11" s="25"/>
      <c r="M11" s="25"/>
      <c r="N11" s="25"/>
      <c r="O11" s="25"/>
      <c r="P11" s="25"/>
    </row>
    <row r="12" spans="1:16">
      <c r="A12" s="55">
        <v>1993</v>
      </c>
      <c r="B12" s="25">
        <v>62582</v>
      </c>
      <c r="C12" s="52">
        <f t="shared" si="0"/>
        <v>6.421113491820563</v>
      </c>
      <c r="D12" s="25">
        <v>2926</v>
      </c>
      <c r="E12" s="52">
        <f t="shared" si="2"/>
        <v>12.021439509954059</v>
      </c>
      <c r="F12" s="25">
        <v>984</v>
      </c>
      <c r="G12" s="52">
        <f t="shared" si="3"/>
        <v>9.9441340782122918</v>
      </c>
      <c r="H12" s="25">
        <v>66492</v>
      </c>
      <c r="I12" s="52">
        <f t="shared" si="1"/>
        <v>6.7064657455105676</v>
      </c>
      <c r="K12" s="16" t="s">
        <v>136</v>
      </c>
      <c r="L12" s="25"/>
      <c r="M12" s="25"/>
      <c r="N12" s="25"/>
      <c r="O12" s="25"/>
      <c r="P12" s="25"/>
    </row>
    <row r="13" spans="1:16">
      <c r="A13" s="55">
        <v>1994</v>
      </c>
      <c r="B13" s="25">
        <v>67534</v>
      </c>
      <c r="C13" s="52">
        <f t="shared" si="0"/>
        <v>7.9128183822824454</v>
      </c>
      <c r="D13" s="25">
        <v>2952</v>
      </c>
      <c r="E13" s="52">
        <f t="shared" si="2"/>
        <v>0.88858509911141503</v>
      </c>
      <c r="F13" s="25">
        <v>1103</v>
      </c>
      <c r="G13" s="52">
        <f t="shared" si="3"/>
        <v>12.09349593495935</v>
      </c>
      <c r="H13" s="25">
        <v>71589</v>
      </c>
      <c r="I13" s="52">
        <f t="shared" si="1"/>
        <v>7.6655838296336407</v>
      </c>
      <c r="K13" s="16" t="s">
        <v>136</v>
      </c>
      <c r="L13" s="25"/>
      <c r="M13" s="25"/>
      <c r="N13" s="25"/>
      <c r="O13" s="25"/>
      <c r="P13" s="25"/>
    </row>
    <row r="14" spans="1:16">
      <c r="A14" s="43">
        <v>1995</v>
      </c>
      <c r="B14" s="25">
        <v>69148</v>
      </c>
      <c r="C14" s="52">
        <f t="shared" si="0"/>
        <v>2.3899073059495954</v>
      </c>
      <c r="D14" s="25">
        <v>3029</v>
      </c>
      <c r="E14" s="52">
        <f t="shared" si="2"/>
        <v>2.6084010840108403</v>
      </c>
      <c r="F14" s="25">
        <v>1217</v>
      </c>
      <c r="G14" s="52">
        <f t="shared" si="3"/>
        <v>10.335448776065277</v>
      </c>
      <c r="H14" s="25">
        <v>73394</v>
      </c>
      <c r="I14" s="52">
        <f t="shared" si="1"/>
        <v>2.5213370769252257</v>
      </c>
      <c r="K14" s="16" t="s">
        <v>136</v>
      </c>
      <c r="L14" s="25"/>
      <c r="M14" s="25"/>
      <c r="N14" s="25"/>
      <c r="O14" s="25"/>
      <c r="P14" s="25"/>
    </row>
    <row r="15" spans="1:16">
      <c r="A15" s="43">
        <v>1996</v>
      </c>
      <c r="B15" s="25">
        <v>74049</v>
      </c>
      <c r="C15" s="52">
        <f t="shared" si="0"/>
        <v>7.0876959564991031</v>
      </c>
      <c r="D15" s="25">
        <v>3038</v>
      </c>
      <c r="E15" s="52">
        <f t="shared" si="2"/>
        <v>0.29712776493892373</v>
      </c>
      <c r="F15" s="25">
        <v>1204</v>
      </c>
      <c r="G15" s="52">
        <f t="shared" si="3"/>
        <v>-1.0682004930156122</v>
      </c>
      <c r="H15" s="25">
        <v>78291</v>
      </c>
      <c r="I15" s="52">
        <f t="shared" si="1"/>
        <v>6.6722075374008778</v>
      </c>
      <c r="K15" s="16" t="s">
        <v>136</v>
      </c>
      <c r="L15" s="25"/>
      <c r="M15" s="25"/>
      <c r="N15" s="25"/>
      <c r="O15" s="25"/>
      <c r="P15" s="25"/>
    </row>
    <row r="16" spans="1:16">
      <c r="A16" s="43">
        <v>1997</v>
      </c>
      <c r="B16" s="25">
        <v>79984</v>
      </c>
      <c r="C16" s="52">
        <f t="shared" si="0"/>
        <v>8.0149630649975023</v>
      </c>
      <c r="D16" s="25">
        <v>3190</v>
      </c>
      <c r="E16" s="52">
        <f t="shared" si="2"/>
        <v>5.0032916392363393</v>
      </c>
      <c r="F16" s="25">
        <v>1299</v>
      </c>
      <c r="G16" s="52">
        <f t="shared" si="3"/>
        <v>7.8903654485049834</v>
      </c>
      <c r="H16" s="25">
        <v>84473</v>
      </c>
      <c r="I16" s="52">
        <f t="shared" si="1"/>
        <v>7.8961821920782711</v>
      </c>
      <c r="K16" s="16" t="s">
        <v>136</v>
      </c>
      <c r="L16" s="25"/>
      <c r="M16" s="25"/>
      <c r="N16" s="25"/>
      <c r="O16" s="25"/>
      <c r="P16" s="25"/>
    </row>
    <row r="17" spans="1:16">
      <c r="A17" s="43">
        <v>1998</v>
      </c>
      <c r="B17" s="25">
        <v>84466</v>
      </c>
      <c r="C17" s="52">
        <f t="shared" si="0"/>
        <v>5.6036207241448288</v>
      </c>
      <c r="D17" s="25">
        <v>3446</v>
      </c>
      <c r="E17" s="52">
        <f t="shared" si="2"/>
        <v>8.0250783699059571</v>
      </c>
      <c r="F17" s="25">
        <v>1347</v>
      </c>
      <c r="G17" s="52">
        <f t="shared" si="3"/>
        <v>3.695150115473441</v>
      </c>
      <c r="H17" s="25">
        <v>89259</v>
      </c>
      <c r="I17" s="52">
        <f t="shared" si="1"/>
        <v>5.6657156724633913</v>
      </c>
      <c r="K17" s="16" t="s">
        <v>136</v>
      </c>
      <c r="L17" s="25"/>
      <c r="M17" s="25"/>
      <c r="N17" s="25"/>
      <c r="O17" s="25"/>
      <c r="P17" s="25"/>
    </row>
    <row r="18" spans="1:16">
      <c r="A18" s="43">
        <v>1999</v>
      </c>
      <c r="B18" s="25">
        <v>88829</v>
      </c>
      <c r="C18" s="52">
        <f t="shared" si="0"/>
        <v>5.1653919920441362</v>
      </c>
      <c r="D18" s="25">
        <v>3685</v>
      </c>
      <c r="E18" s="52">
        <f t="shared" si="2"/>
        <v>6.9355774811375506</v>
      </c>
      <c r="F18" s="25">
        <v>1446</v>
      </c>
      <c r="G18" s="52">
        <f t="shared" si="3"/>
        <v>7.3496659242761693</v>
      </c>
      <c r="H18" s="25">
        <v>93960</v>
      </c>
      <c r="I18" s="52">
        <f t="shared" si="1"/>
        <v>5.2666957953819784</v>
      </c>
      <c r="K18" s="16" t="s">
        <v>136</v>
      </c>
      <c r="L18" s="25"/>
      <c r="M18" s="25"/>
      <c r="N18" s="25"/>
      <c r="O18" s="25"/>
      <c r="P18" s="25"/>
    </row>
    <row r="19" spans="1:16">
      <c r="A19" s="43">
        <v>2000</v>
      </c>
      <c r="B19" s="25">
        <v>91679</v>
      </c>
      <c r="C19" s="52">
        <f t="shared" si="0"/>
        <v>3.2084116673608847</v>
      </c>
      <c r="D19" s="25">
        <v>4166</v>
      </c>
      <c r="E19" s="52">
        <f t="shared" si="2"/>
        <v>13.052917232021709</v>
      </c>
      <c r="F19" s="25">
        <v>1481</v>
      </c>
      <c r="G19" s="52">
        <f t="shared" si="3"/>
        <v>2.4204702627939145</v>
      </c>
      <c r="H19" s="25">
        <v>97326</v>
      </c>
      <c r="I19" s="52">
        <f t="shared" si="1"/>
        <v>3.5823754789272031</v>
      </c>
      <c r="K19" s="16" t="s">
        <v>136</v>
      </c>
      <c r="L19" s="25"/>
      <c r="M19" s="25"/>
      <c r="N19" s="25"/>
      <c r="O19" s="25"/>
      <c r="P19" s="25"/>
    </row>
    <row r="20" spans="1:16">
      <c r="A20" s="43">
        <v>2001</v>
      </c>
      <c r="B20" s="25">
        <v>94705</v>
      </c>
      <c r="C20" s="52">
        <f t="shared" si="0"/>
        <v>3.3006468220639409</v>
      </c>
      <c r="D20" s="25">
        <v>4498</v>
      </c>
      <c r="E20" s="52">
        <f t="shared" si="2"/>
        <v>7.969275084013443</v>
      </c>
      <c r="F20" s="25">
        <v>1665</v>
      </c>
      <c r="G20" s="52">
        <f t="shared" si="3"/>
        <v>12.424037812288994</v>
      </c>
      <c r="H20" s="25">
        <v>100868</v>
      </c>
      <c r="I20" s="52">
        <f t="shared" si="1"/>
        <v>3.6393152908780797</v>
      </c>
      <c r="K20" s="16" t="s">
        <v>136</v>
      </c>
      <c r="L20" s="25"/>
      <c r="M20" s="25"/>
      <c r="N20" s="25"/>
      <c r="O20" s="25"/>
      <c r="P20" s="25"/>
    </row>
    <row r="21" spans="1:16">
      <c r="A21" s="43">
        <v>2002</v>
      </c>
      <c r="B21" s="25">
        <v>96698</v>
      </c>
      <c r="C21" s="52">
        <f t="shared" si="0"/>
        <v>2.104429544374637</v>
      </c>
      <c r="D21" s="25">
        <v>4812</v>
      </c>
      <c r="E21" s="52">
        <f t="shared" si="2"/>
        <v>6.9808803912850159</v>
      </c>
      <c r="F21" s="25">
        <v>1808</v>
      </c>
      <c r="G21" s="52">
        <f t="shared" si="3"/>
        <v>8.5885885885885891</v>
      </c>
      <c r="H21" s="25">
        <v>103318</v>
      </c>
      <c r="I21" s="52">
        <f t="shared" si="1"/>
        <v>2.4289170004362139</v>
      </c>
      <c r="K21" s="16" t="s">
        <v>136</v>
      </c>
      <c r="L21" s="25"/>
      <c r="M21" s="25"/>
      <c r="N21" s="25"/>
      <c r="O21" s="25"/>
      <c r="P21" s="25"/>
    </row>
    <row r="22" spans="1:16">
      <c r="A22" s="43">
        <v>2003</v>
      </c>
      <c r="B22" s="25">
        <v>99437</v>
      </c>
      <c r="C22" s="52">
        <f t="shared" si="0"/>
        <v>2.8325301454011456</v>
      </c>
      <c r="D22" s="25">
        <v>4896</v>
      </c>
      <c r="E22" s="52">
        <f t="shared" si="2"/>
        <v>1.7456359102244388</v>
      </c>
      <c r="F22" s="25">
        <v>1985</v>
      </c>
      <c r="G22" s="52">
        <f t="shared" si="3"/>
        <v>9.7898230088495577</v>
      </c>
      <c r="H22" s="25">
        <v>106318</v>
      </c>
      <c r="I22" s="52">
        <f t="shared" si="1"/>
        <v>2.9036566716351455</v>
      </c>
      <c r="K22" s="16" t="s">
        <v>136</v>
      </c>
      <c r="L22" s="25"/>
      <c r="M22" s="25"/>
      <c r="N22" s="25"/>
      <c r="O22" s="25"/>
      <c r="P22" s="25"/>
    </row>
    <row r="23" spans="1:16">
      <c r="A23" s="43">
        <v>2004</v>
      </c>
      <c r="B23" s="25">
        <v>100988</v>
      </c>
      <c r="C23" s="52">
        <f t="shared" si="0"/>
        <v>1.5597815702404538</v>
      </c>
      <c r="D23" s="25">
        <v>5173</v>
      </c>
      <c r="E23" s="52">
        <f t="shared" si="2"/>
        <v>5.6576797385620914</v>
      </c>
      <c r="F23" s="25">
        <v>2142</v>
      </c>
      <c r="G23" s="52">
        <f t="shared" si="3"/>
        <v>7.9093198992443323</v>
      </c>
      <c r="H23" s="25">
        <v>108303</v>
      </c>
      <c r="I23" s="52">
        <f t="shared" si="1"/>
        <v>1.8670403882691546</v>
      </c>
      <c r="K23" s="16" t="s">
        <v>136</v>
      </c>
      <c r="L23" s="25"/>
      <c r="M23" s="25"/>
      <c r="N23" s="25"/>
      <c r="O23" s="25"/>
      <c r="P23" s="25"/>
    </row>
    <row r="24" spans="1:16">
      <c r="A24" s="43">
        <v>2005</v>
      </c>
      <c r="B24" s="25">
        <v>103001</v>
      </c>
      <c r="C24" s="52">
        <f t="shared" si="0"/>
        <v>1.9933061353824217</v>
      </c>
      <c r="D24" s="25">
        <v>5357</v>
      </c>
      <c r="E24" s="52">
        <f t="shared" si="2"/>
        <v>3.5569302145756811</v>
      </c>
      <c r="F24" s="25">
        <v>2479</v>
      </c>
      <c r="G24" s="52">
        <f t="shared" si="3"/>
        <v>15.732959850606909</v>
      </c>
      <c r="H24" s="25">
        <v>110837</v>
      </c>
      <c r="I24" s="52">
        <f t="shared" si="1"/>
        <v>2.3397320480503772</v>
      </c>
      <c r="K24" s="16" t="s">
        <v>136</v>
      </c>
      <c r="L24" s="25"/>
      <c r="M24" s="25"/>
      <c r="N24" s="25"/>
      <c r="O24" s="25"/>
      <c r="P24" s="25"/>
    </row>
    <row r="25" spans="1:16">
      <c r="A25" s="43">
        <v>2006</v>
      </c>
      <c r="B25" s="25">
        <v>106737</v>
      </c>
      <c r="C25" s="52">
        <f t="shared" si="0"/>
        <v>3.6271492509781456</v>
      </c>
      <c r="D25" s="25">
        <v>5578</v>
      </c>
      <c r="E25" s="52">
        <f t="shared" si="2"/>
        <v>4.1254433451558707</v>
      </c>
      <c r="F25" s="25">
        <v>2700</v>
      </c>
      <c r="G25" s="52">
        <f t="shared" si="3"/>
        <v>8.9148850342880195</v>
      </c>
      <c r="H25" s="25">
        <v>115015</v>
      </c>
      <c r="I25" s="52">
        <f t="shared" si="1"/>
        <v>3.7694993549085591</v>
      </c>
      <c r="K25" s="16" t="s">
        <v>136</v>
      </c>
      <c r="L25" s="25"/>
      <c r="M25" s="25"/>
      <c r="N25" s="25"/>
      <c r="O25" s="25"/>
      <c r="P25" s="25"/>
    </row>
    <row r="26" spans="1:16">
      <c r="A26" s="43">
        <v>2007</v>
      </c>
      <c r="B26" s="25">
        <v>107644</v>
      </c>
      <c r="C26" s="52">
        <f t="shared" si="0"/>
        <v>0.84975219464665486</v>
      </c>
      <c r="D26" s="25">
        <v>5398</v>
      </c>
      <c r="E26" s="52">
        <f t="shared" si="2"/>
        <v>-3.2269630692004303</v>
      </c>
      <c r="F26" s="25">
        <v>3031</v>
      </c>
      <c r="G26" s="52">
        <f t="shared" si="3"/>
        <v>12.25925925925926</v>
      </c>
      <c r="H26" s="25">
        <v>116073</v>
      </c>
      <c r="I26" s="52">
        <f t="shared" si="1"/>
        <v>0.91988001565013255</v>
      </c>
      <c r="K26" s="16" t="s">
        <v>136</v>
      </c>
      <c r="L26" s="25"/>
      <c r="M26" s="25"/>
      <c r="N26" s="25"/>
      <c r="O26" s="25"/>
      <c r="P26" s="25"/>
    </row>
    <row r="27" spans="1:16">
      <c r="A27" s="43">
        <v>2008</v>
      </c>
      <c r="B27" s="25">
        <v>108926</v>
      </c>
      <c r="C27" s="52">
        <f t="shared" si="0"/>
        <v>1.1909628033146298</v>
      </c>
      <c r="D27" s="25">
        <v>5459</v>
      </c>
      <c r="E27" s="52">
        <f t="shared" si="2"/>
        <v>1.1300481659874029</v>
      </c>
      <c r="F27" s="25">
        <v>3277</v>
      </c>
      <c r="G27" s="52">
        <f t="shared" si="3"/>
        <v>8.1161332893434501</v>
      </c>
      <c r="H27" s="25">
        <v>117662</v>
      </c>
      <c r="I27" s="52">
        <f t="shared" si="1"/>
        <v>1.3689660816899711</v>
      </c>
      <c r="K27" s="16" t="s">
        <v>136</v>
      </c>
      <c r="L27" s="25"/>
      <c r="M27" s="25"/>
      <c r="N27" s="25"/>
      <c r="O27" s="25"/>
      <c r="P27" s="25"/>
    </row>
    <row r="28" spans="1:16">
      <c r="A28" s="43">
        <v>2009</v>
      </c>
      <c r="B28" s="25">
        <v>112782</v>
      </c>
      <c r="C28" s="52">
        <f t="shared" si="0"/>
        <v>3.5400179938673961</v>
      </c>
      <c r="D28" s="25">
        <v>5606</v>
      </c>
      <c r="E28" s="52">
        <f t="shared" si="2"/>
        <v>2.6928008792819198</v>
      </c>
      <c r="F28" s="25">
        <v>3492</v>
      </c>
      <c r="G28" s="52">
        <f t="shared" si="3"/>
        <v>6.5608788526090933</v>
      </c>
      <c r="H28" s="25">
        <v>121880</v>
      </c>
      <c r="I28" s="52">
        <f t="shared" si="1"/>
        <v>3.5848447247199609</v>
      </c>
      <c r="K28" s="16" t="s">
        <v>136</v>
      </c>
      <c r="L28" s="25"/>
      <c r="M28" s="25"/>
      <c r="N28" s="25"/>
      <c r="O28" s="25"/>
      <c r="P28" s="25"/>
    </row>
    <row r="29" spans="1:16">
      <c r="A29" s="43">
        <v>2010</v>
      </c>
      <c r="B29" s="25">
        <v>112737</v>
      </c>
      <c r="C29" s="52">
        <f t="shared" si="0"/>
        <v>-3.9899984040006387E-2</v>
      </c>
      <c r="D29" s="25">
        <v>5586</v>
      </c>
      <c r="E29" s="52">
        <f t="shared" si="2"/>
        <v>-0.35676061362825545</v>
      </c>
      <c r="F29" s="25">
        <v>3744</v>
      </c>
      <c r="G29" s="52">
        <f t="shared" si="3"/>
        <v>7.216494845360824</v>
      </c>
      <c r="H29" s="25">
        <v>122067</v>
      </c>
      <c r="I29" s="52">
        <f t="shared" si="1"/>
        <v>0.15342960288808663</v>
      </c>
      <c r="K29" s="16" t="s">
        <v>136</v>
      </c>
      <c r="L29" s="25"/>
      <c r="M29" s="25"/>
      <c r="N29" s="25"/>
      <c r="O29" s="25"/>
      <c r="P29" s="25"/>
    </row>
    <row r="30" spans="1:16">
      <c r="A30" s="57"/>
      <c r="B30" s="56"/>
      <c r="C30" s="56"/>
      <c r="D30" s="56"/>
      <c r="E30" s="56"/>
      <c r="F30" s="56"/>
      <c r="G30" s="56"/>
      <c r="H30" s="56"/>
      <c r="I30" s="56"/>
      <c r="M30" s="25"/>
      <c r="N30" s="25"/>
      <c r="O30" s="25"/>
      <c r="P30" s="25"/>
    </row>
    <row r="31" spans="1:16">
      <c r="B31" s="60"/>
      <c r="C31" s="60"/>
      <c r="D31" s="60"/>
      <c r="E31" s="60"/>
      <c r="F31" s="60"/>
      <c r="G31" s="60"/>
      <c r="I31" s="60"/>
    </row>
    <row r="32" spans="1:16">
      <c r="B32" s="60"/>
      <c r="C32" s="60"/>
      <c r="D32" s="60"/>
      <c r="E32" s="60"/>
      <c r="F32" s="60"/>
      <c r="G32" s="60"/>
      <c r="I32" s="60"/>
    </row>
    <row r="33" spans="2:9">
      <c r="B33" s="60"/>
      <c r="C33" s="60"/>
      <c r="D33" s="60"/>
      <c r="E33" s="60"/>
      <c r="F33" s="60"/>
      <c r="G33" s="60"/>
      <c r="I33" s="60"/>
    </row>
    <row r="34" spans="2:9">
      <c r="B34" s="60"/>
      <c r="C34" s="60"/>
      <c r="D34" s="60"/>
      <c r="E34" s="60"/>
      <c r="F34" s="60"/>
      <c r="G34" s="60"/>
      <c r="I34" s="60"/>
    </row>
    <row r="35" spans="2:9">
      <c r="B35" s="60"/>
      <c r="C35" s="60"/>
      <c r="D35" s="60"/>
      <c r="E35" s="60"/>
      <c r="F35" s="60"/>
      <c r="G35" s="60"/>
      <c r="I35" s="60"/>
    </row>
    <row r="36" spans="2:9">
      <c r="B36" s="60"/>
      <c r="C36" s="60"/>
      <c r="D36" s="60"/>
      <c r="E36" s="60"/>
      <c r="F36" s="60"/>
      <c r="G36" s="60"/>
      <c r="I36" s="60"/>
    </row>
  </sheetData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93"/>
  <sheetViews>
    <sheetView showGridLines="0" zoomScaleNormal="100" workbookViewId="0"/>
  </sheetViews>
  <sheetFormatPr defaultRowHeight="15"/>
  <cols>
    <col min="1" max="1" width="12.85546875" style="261" customWidth="1"/>
    <col min="2" max="5" width="8" style="251" customWidth="1"/>
    <col min="6" max="240" width="9.140625" style="123"/>
    <col min="241" max="241" width="27.28515625" style="123" bestFit="1" customWidth="1"/>
    <col min="242" max="242" width="6.85546875" style="123" customWidth="1"/>
    <col min="243" max="243" width="9.42578125" style="123" customWidth="1"/>
    <col min="244" max="251" width="7.5703125" style="123" customWidth="1"/>
    <col min="252" max="254" width="16" style="123" customWidth="1"/>
    <col min="255" max="255" width="7.5703125" style="123" customWidth="1"/>
    <col min="256" max="496" width="9.140625" style="123"/>
    <col min="497" max="497" width="27.28515625" style="123" bestFit="1" customWidth="1"/>
    <col min="498" max="498" width="6.85546875" style="123" customWidth="1"/>
    <col min="499" max="499" width="9.42578125" style="123" customWidth="1"/>
    <col min="500" max="507" width="7.5703125" style="123" customWidth="1"/>
    <col min="508" max="510" width="16" style="123" customWidth="1"/>
    <col min="511" max="511" width="7.5703125" style="123" customWidth="1"/>
    <col min="512" max="752" width="9.140625" style="123"/>
    <col min="753" max="753" width="27.28515625" style="123" bestFit="1" customWidth="1"/>
    <col min="754" max="754" width="6.85546875" style="123" customWidth="1"/>
    <col min="755" max="755" width="9.42578125" style="123" customWidth="1"/>
    <col min="756" max="763" width="7.5703125" style="123" customWidth="1"/>
    <col min="764" max="766" width="16" style="123" customWidth="1"/>
    <col min="767" max="767" width="7.5703125" style="123" customWidth="1"/>
    <col min="768" max="1008" width="9.140625" style="123"/>
    <col min="1009" max="1009" width="27.28515625" style="123" bestFit="1" customWidth="1"/>
    <col min="1010" max="1010" width="6.85546875" style="123" customWidth="1"/>
    <col min="1011" max="1011" width="9.42578125" style="123" customWidth="1"/>
    <col min="1012" max="1019" width="7.5703125" style="123" customWidth="1"/>
    <col min="1020" max="1022" width="16" style="123" customWidth="1"/>
    <col min="1023" max="1023" width="7.5703125" style="123" customWidth="1"/>
    <col min="1024" max="1264" width="9.140625" style="123"/>
    <col min="1265" max="1265" width="27.28515625" style="123" bestFit="1" customWidth="1"/>
    <col min="1266" max="1266" width="6.85546875" style="123" customWidth="1"/>
    <col min="1267" max="1267" width="9.42578125" style="123" customWidth="1"/>
    <col min="1268" max="1275" width="7.5703125" style="123" customWidth="1"/>
    <col min="1276" max="1278" width="16" style="123" customWidth="1"/>
    <col min="1279" max="1279" width="7.5703125" style="123" customWidth="1"/>
    <col min="1280" max="1520" width="9.140625" style="123"/>
    <col min="1521" max="1521" width="27.28515625" style="123" bestFit="1" customWidth="1"/>
    <col min="1522" max="1522" width="6.85546875" style="123" customWidth="1"/>
    <col min="1523" max="1523" width="9.42578125" style="123" customWidth="1"/>
    <col min="1524" max="1531" width="7.5703125" style="123" customWidth="1"/>
    <col min="1532" max="1534" width="16" style="123" customWidth="1"/>
    <col min="1535" max="1535" width="7.5703125" style="123" customWidth="1"/>
    <col min="1536" max="1776" width="9.140625" style="123"/>
    <col min="1777" max="1777" width="27.28515625" style="123" bestFit="1" customWidth="1"/>
    <col min="1778" max="1778" width="6.85546875" style="123" customWidth="1"/>
    <col min="1779" max="1779" width="9.42578125" style="123" customWidth="1"/>
    <col min="1780" max="1787" width="7.5703125" style="123" customWidth="1"/>
    <col min="1788" max="1790" width="16" style="123" customWidth="1"/>
    <col min="1791" max="1791" width="7.5703125" style="123" customWidth="1"/>
    <col min="1792" max="2032" width="9.140625" style="123"/>
    <col min="2033" max="2033" width="27.28515625" style="123" bestFit="1" customWidth="1"/>
    <col min="2034" max="2034" width="6.85546875" style="123" customWidth="1"/>
    <col min="2035" max="2035" width="9.42578125" style="123" customWidth="1"/>
    <col min="2036" max="2043" width="7.5703125" style="123" customWidth="1"/>
    <col min="2044" max="2046" width="16" style="123" customWidth="1"/>
    <col min="2047" max="2047" width="7.5703125" style="123" customWidth="1"/>
    <col min="2048" max="2288" width="9.140625" style="123"/>
    <col min="2289" max="2289" width="27.28515625" style="123" bestFit="1" customWidth="1"/>
    <col min="2290" max="2290" width="6.85546875" style="123" customWidth="1"/>
    <col min="2291" max="2291" width="9.42578125" style="123" customWidth="1"/>
    <col min="2292" max="2299" width="7.5703125" style="123" customWidth="1"/>
    <col min="2300" max="2302" width="16" style="123" customWidth="1"/>
    <col min="2303" max="2303" width="7.5703125" style="123" customWidth="1"/>
    <col min="2304" max="2544" width="9.140625" style="123"/>
    <col min="2545" max="2545" width="27.28515625" style="123" bestFit="1" customWidth="1"/>
    <col min="2546" max="2546" width="6.85546875" style="123" customWidth="1"/>
    <col min="2547" max="2547" width="9.42578125" style="123" customWidth="1"/>
    <col min="2548" max="2555" width="7.5703125" style="123" customWidth="1"/>
    <col min="2556" max="2558" width="16" style="123" customWidth="1"/>
    <col min="2559" max="2559" width="7.5703125" style="123" customWidth="1"/>
    <col min="2560" max="2800" width="9.140625" style="123"/>
    <col min="2801" max="2801" width="27.28515625" style="123" bestFit="1" customWidth="1"/>
    <col min="2802" max="2802" width="6.85546875" style="123" customWidth="1"/>
    <col min="2803" max="2803" width="9.42578125" style="123" customWidth="1"/>
    <col min="2804" max="2811" width="7.5703125" style="123" customWidth="1"/>
    <col min="2812" max="2814" width="16" style="123" customWidth="1"/>
    <col min="2815" max="2815" width="7.5703125" style="123" customWidth="1"/>
    <col min="2816" max="3056" width="9.140625" style="123"/>
    <col min="3057" max="3057" width="27.28515625" style="123" bestFit="1" customWidth="1"/>
    <col min="3058" max="3058" width="6.85546875" style="123" customWidth="1"/>
    <col min="3059" max="3059" width="9.42578125" style="123" customWidth="1"/>
    <col min="3060" max="3067" width="7.5703125" style="123" customWidth="1"/>
    <col min="3068" max="3070" width="16" style="123" customWidth="1"/>
    <col min="3071" max="3071" width="7.5703125" style="123" customWidth="1"/>
    <col min="3072" max="3312" width="9.140625" style="123"/>
    <col min="3313" max="3313" width="27.28515625" style="123" bestFit="1" customWidth="1"/>
    <col min="3314" max="3314" width="6.85546875" style="123" customWidth="1"/>
    <col min="3315" max="3315" width="9.42578125" style="123" customWidth="1"/>
    <col min="3316" max="3323" width="7.5703125" style="123" customWidth="1"/>
    <col min="3324" max="3326" width="16" style="123" customWidth="1"/>
    <col min="3327" max="3327" width="7.5703125" style="123" customWidth="1"/>
    <col min="3328" max="3568" width="9.140625" style="123"/>
    <col min="3569" max="3569" width="27.28515625" style="123" bestFit="1" customWidth="1"/>
    <col min="3570" max="3570" width="6.85546875" style="123" customWidth="1"/>
    <col min="3571" max="3571" width="9.42578125" style="123" customWidth="1"/>
    <col min="3572" max="3579" width="7.5703125" style="123" customWidth="1"/>
    <col min="3580" max="3582" width="16" style="123" customWidth="1"/>
    <col min="3583" max="3583" width="7.5703125" style="123" customWidth="1"/>
    <col min="3584" max="3824" width="9.140625" style="123"/>
    <col min="3825" max="3825" width="27.28515625" style="123" bestFit="1" customWidth="1"/>
    <col min="3826" max="3826" width="6.85546875" style="123" customWidth="1"/>
    <col min="3827" max="3827" width="9.42578125" style="123" customWidth="1"/>
    <col min="3828" max="3835" width="7.5703125" style="123" customWidth="1"/>
    <col min="3836" max="3838" width="16" style="123" customWidth="1"/>
    <col min="3839" max="3839" width="7.5703125" style="123" customWidth="1"/>
    <col min="3840" max="4080" width="9.140625" style="123"/>
    <col min="4081" max="4081" width="27.28515625" style="123" bestFit="1" customWidth="1"/>
    <col min="4082" max="4082" width="6.85546875" style="123" customWidth="1"/>
    <col min="4083" max="4083" width="9.42578125" style="123" customWidth="1"/>
    <col min="4084" max="4091" width="7.5703125" style="123" customWidth="1"/>
    <col min="4092" max="4094" width="16" style="123" customWidth="1"/>
    <col min="4095" max="4095" width="7.5703125" style="123" customWidth="1"/>
    <col min="4096" max="4336" width="9.140625" style="123"/>
    <col min="4337" max="4337" width="27.28515625" style="123" bestFit="1" customWidth="1"/>
    <col min="4338" max="4338" width="6.85546875" style="123" customWidth="1"/>
    <col min="4339" max="4339" width="9.42578125" style="123" customWidth="1"/>
    <col min="4340" max="4347" width="7.5703125" style="123" customWidth="1"/>
    <col min="4348" max="4350" width="16" style="123" customWidth="1"/>
    <col min="4351" max="4351" width="7.5703125" style="123" customWidth="1"/>
    <col min="4352" max="4592" width="9.140625" style="123"/>
    <col min="4593" max="4593" width="27.28515625" style="123" bestFit="1" customWidth="1"/>
    <col min="4594" max="4594" width="6.85546875" style="123" customWidth="1"/>
    <col min="4595" max="4595" width="9.42578125" style="123" customWidth="1"/>
    <col min="4596" max="4603" width="7.5703125" style="123" customWidth="1"/>
    <col min="4604" max="4606" width="16" style="123" customWidth="1"/>
    <col min="4607" max="4607" width="7.5703125" style="123" customWidth="1"/>
    <col min="4608" max="4848" width="9.140625" style="123"/>
    <col min="4849" max="4849" width="27.28515625" style="123" bestFit="1" customWidth="1"/>
    <col min="4850" max="4850" width="6.85546875" style="123" customWidth="1"/>
    <col min="4851" max="4851" width="9.42578125" style="123" customWidth="1"/>
    <col min="4852" max="4859" width="7.5703125" style="123" customWidth="1"/>
    <col min="4860" max="4862" width="16" style="123" customWidth="1"/>
    <col min="4863" max="4863" width="7.5703125" style="123" customWidth="1"/>
    <col min="4864" max="5104" width="9.140625" style="123"/>
    <col min="5105" max="5105" width="27.28515625" style="123" bestFit="1" customWidth="1"/>
    <col min="5106" max="5106" width="6.85546875" style="123" customWidth="1"/>
    <col min="5107" max="5107" width="9.42578125" style="123" customWidth="1"/>
    <col min="5108" max="5115" width="7.5703125" style="123" customWidth="1"/>
    <col min="5116" max="5118" width="16" style="123" customWidth="1"/>
    <col min="5119" max="5119" width="7.5703125" style="123" customWidth="1"/>
    <col min="5120" max="5360" width="9.140625" style="123"/>
    <col min="5361" max="5361" width="27.28515625" style="123" bestFit="1" customWidth="1"/>
    <col min="5362" max="5362" width="6.85546875" style="123" customWidth="1"/>
    <col min="5363" max="5363" width="9.42578125" style="123" customWidth="1"/>
    <col min="5364" max="5371" width="7.5703125" style="123" customWidth="1"/>
    <col min="5372" max="5374" width="16" style="123" customWidth="1"/>
    <col min="5375" max="5375" width="7.5703125" style="123" customWidth="1"/>
    <col min="5376" max="5616" width="9.140625" style="123"/>
    <col min="5617" max="5617" width="27.28515625" style="123" bestFit="1" customWidth="1"/>
    <col min="5618" max="5618" width="6.85546875" style="123" customWidth="1"/>
    <col min="5619" max="5619" width="9.42578125" style="123" customWidth="1"/>
    <col min="5620" max="5627" width="7.5703125" style="123" customWidth="1"/>
    <col min="5628" max="5630" width="16" style="123" customWidth="1"/>
    <col min="5631" max="5631" width="7.5703125" style="123" customWidth="1"/>
    <col min="5632" max="5872" width="9.140625" style="123"/>
    <col min="5873" max="5873" width="27.28515625" style="123" bestFit="1" customWidth="1"/>
    <col min="5874" max="5874" width="6.85546875" style="123" customWidth="1"/>
    <col min="5875" max="5875" width="9.42578125" style="123" customWidth="1"/>
    <col min="5876" max="5883" width="7.5703125" style="123" customWidth="1"/>
    <col min="5884" max="5886" width="16" style="123" customWidth="1"/>
    <col min="5887" max="5887" width="7.5703125" style="123" customWidth="1"/>
    <col min="5888" max="6128" width="9.140625" style="123"/>
    <col min="6129" max="6129" width="27.28515625" style="123" bestFit="1" customWidth="1"/>
    <col min="6130" max="6130" width="6.85546875" style="123" customWidth="1"/>
    <col min="6131" max="6131" width="9.42578125" style="123" customWidth="1"/>
    <col min="6132" max="6139" width="7.5703125" style="123" customWidth="1"/>
    <col min="6140" max="6142" width="16" style="123" customWidth="1"/>
    <col min="6143" max="6143" width="7.5703125" style="123" customWidth="1"/>
    <col min="6144" max="6384" width="9.140625" style="123"/>
    <col min="6385" max="6385" width="27.28515625" style="123" bestFit="1" customWidth="1"/>
    <col min="6386" max="6386" width="6.85546875" style="123" customWidth="1"/>
    <col min="6387" max="6387" width="9.42578125" style="123" customWidth="1"/>
    <col min="6388" max="6395" width="7.5703125" style="123" customWidth="1"/>
    <col min="6396" max="6398" width="16" style="123" customWidth="1"/>
    <col min="6399" max="6399" width="7.5703125" style="123" customWidth="1"/>
    <col min="6400" max="6640" width="9.140625" style="123"/>
    <col min="6641" max="6641" width="27.28515625" style="123" bestFit="1" customWidth="1"/>
    <col min="6642" max="6642" width="6.85546875" style="123" customWidth="1"/>
    <col min="6643" max="6643" width="9.42578125" style="123" customWidth="1"/>
    <col min="6644" max="6651" width="7.5703125" style="123" customWidth="1"/>
    <col min="6652" max="6654" width="16" style="123" customWidth="1"/>
    <col min="6655" max="6655" width="7.5703125" style="123" customWidth="1"/>
    <col min="6656" max="6896" width="9.140625" style="123"/>
    <col min="6897" max="6897" width="27.28515625" style="123" bestFit="1" customWidth="1"/>
    <col min="6898" max="6898" width="6.85546875" style="123" customWidth="1"/>
    <col min="6899" max="6899" width="9.42578125" style="123" customWidth="1"/>
    <col min="6900" max="6907" width="7.5703125" style="123" customWidth="1"/>
    <col min="6908" max="6910" width="16" style="123" customWidth="1"/>
    <col min="6911" max="6911" width="7.5703125" style="123" customWidth="1"/>
    <col min="6912" max="7152" width="9.140625" style="123"/>
    <col min="7153" max="7153" width="27.28515625" style="123" bestFit="1" customWidth="1"/>
    <col min="7154" max="7154" width="6.85546875" style="123" customWidth="1"/>
    <col min="7155" max="7155" width="9.42578125" style="123" customWidth="1"/>
    <col min="7156" max="7163" width="7.5703125" style="123" customWidth="1"/>
    <col min="7164" max="7166" width="16" style="123" customWidth="1"/>
    <col min="7167" max="7167" width="7.5703125" style="123" customWidth="1"/>
    <col min="7168" max="7408" width="9.140625" style="123"/>
    <col min="7409" max="7409" width="27.28515625" style="123" bestFit="1" customWidth="1"/>
    <col min="7410" max="7410" width="6.85546875" style="123" customWidth="1"/>
    <col min="7411" max="7411" width="9.42578125" style="123" customWidth="1"/>
    <col min="7412" max="7419" width="7.5703125" style="123" customWidth="1"/>
    <col min="7420" max="7422" width="16" style="123" customWidth="1"/>
    <col min="7423" max="7423" width="7.5703125" style="123" customWidth="1"/>
    <col min="7424" max="7664" width="9.140625" style="123"/>
    <col min="7665" max="7665" width="27.28515625" style="123" bestFit="1" customWidth="1"/>
    <col min="7666" max="7666" width="6.85546875" style="123" customWidth="1"/>
    <col min="7667" max="7667" width="9.42578125" style="123" customWidth="1"/>
    <col min="7668" max="7675" width="7.5703125" style="123" customWidth="1"/>
    <col min="7676" max="7678" width="16" style="123" customWidth="1"/>
    <col min="7679" max="7679" width="7.5703125" style="123" customWidth="1"/>
    <col min="7680" max="7920" width="9.140625" style="123"/>
    <col min="7921" max="7921" width="27.28515625" style="123" bestFit="1" customWidth="1"/>
    <col min="7922" max="7922" width="6.85546875" style="123" customWidth="1"/>
    <col min="7923" max="7923" width="9.42578125" style="123" customWidth="1"/>
    <col min="7924" max="7931" width="7.5703125" style="123" customWidth="1"/>
    <col min="7932" max="7934" width="16" style="123" customWidth="1"/>
    <col min="7935" max="7935" width="7.5703125" style="123" customWidth="1"/>
    <col min="7936" max="8176" width="9.140625" style="123"/>
    <col min="8177" max="8177" width="27.28515625" style="123" bestFit="1" customWidth="1"/>
    <col min="8178" max="8178" width="6.85546875" style="123" customWidth="1"/>
    <col min="8179" max="8179" width="9.42578125" style="123" customWidth="1"/>
    <col min="8180" max="8187" width="7.5703125" style="123" customWidth="1"/>
    <col min="8188" max="8190" width="16" style="123" customWidth="1"/>
    <col min="8191" max="8191" width="7.5703125" style="123" customWidth="1"/>
    <col min="8192" max="8432" width="9.140625" style="123"/>
    <col min="8433" max="8433" width="27.28515625" style="123" bestFit="1" customWidth="1"/>
    <col min="8434" max="8434" width="6.85546875" style="123" customWidth="1"/>
    <col min="8435" max="8435" width="9.42578125" style="123" customWidth="1"/>
    <col min="8436" max="8443" width="7.5703125" style="123" customWidth="1"/>
    <col min="8444" max="8446" width="16" style="123" customWidth="1"/>
    <col min="8447" max="8447" width="7.5703125" style="123" customWidth="1"/>
    <col min="8448" max="8688" width="9.140625" style="123"/>
    <col min="8689" max="8689" width="27.28515625" style="123" bestFit="1" customWidth="1"/>
    <col min="8690" max="8690" width="6.85546875" style="123" customWidth="1"/>
    <col min="8691" max="8691" width="9.42578125" style="123" customWidth="1"/>
    <col min="8692" max="8699" width="7.5703125" style="123" customWidth="1"/>
    <col min="8700" max="8702" width="16" style="123" customWidth="1"/>
    <col min="8703" max="8703" width="7.5703125" style="123" customWidth="1"/>
    <col min="8704" max="8944" width="9.140625" style="123"/>
    <col min="8945" max="8945" width="27.28515625" style="123" bestFit="1" customWidth="1"/>
    <col min="8946" max="8946" width="6.85546875" style="123" customWidth="1"/>
    <col min="8947" max="8947" width="9.42578125" style="123" customWidth="1"/>
    <col min="8948" max="8955" width="7.5703125" style="123" customWidth="1"/>
    <col min="8956" max="8958" width="16" style="123" customWidth="1"/>
    <col min="8959" max="8959" width="7.5703125" style="123" customWidth="1"/>
    <col min="8960" max="9200" width="9.140625" style="123"/>
    <col min="9201" max="9201" width="27.28515625" style="123" bestFit="1" customWidth="1"/>
    <col min="9202" max="9202" width="6.85546875" style="123" customWidth="1"/>
    <col min="9203" max="9203" width="9.42578125" style="123" customWidth="1"/>
    <col min="9204" max="9211" width="7.5703125" style="123" customWidth="1"/>
    <col min="9212" max="9214" width="16" style="123" customWidth="1"/>
    <col min="9215" max="9215" width="7.5703125" style="123" customWidth="1"/>
    <col min="9216" max="9456" width="9.140625" style="123"/>
    <col min="9457" max="9457" width="27.28515625" style="123" bestFit="1" customWidth="1"/>
    <col min="9458" max="9458" width="6.85546875" style="123" customWidth="1"/>
    <col min="9459" max="9459" width="9.42578125" style="123" customWidth="1"/>
    <col min="9460" max="9467" width="7.5703125" style="123" customWidth="1"/>
    <col min="9468" max="9470" width="16" style="123" customWidth="1"/>
    <col min="9471" max="9471" width="7.5703125" style="123" customWidth="1"/>
    <col min="9472" max="9712" width="9.140625" style="123"/>
    <col min="9713" max="9713" width="27.28515625" style="123" bestFit="1" customWidth="1"/>
    <col min="9714" max="9714" width="6.85546875" style="123" customWidth="1"/>
    <col min="9715" max="9715" width="9.42578125" style="123" customWidth="1"/>
    <col min="9716" max="9723" width="7.5703125" style="123" customWidth="1"/>
    <col min="9724" max="9726" width="16" style="123" customWidth="1"/>
    <col min="9727" max="9727" width="7.5703125" style="123" customWidth="1"/>
    <col min="9728" max="9968" width="9.140625" style="123"/>
    <col min="9969" max="9969" width="27.28515625" style="123" bestFit="1" customWidth="1"/>
    <col min="9970" max="9970" width="6.85546875" style="123" customWidth="1"/>
    <col min="9971" max="9971" width="9.42578125" style="123" customWidth="1"/>
    <col min="9972" max="9979" width="7.5703125" style="123" customWidth="1"/>
    <col min="9980" max="9982" width="16" style="123" customWidth="1"/>
    <col min="9983" max="9983" width="7.5703125" style="123" customWidth="1"/>
    <col min="9984" max="10224" width="9.140625" style="123"/>
    <col min="10225" max="10225" width="27.28515625" style="123" bestFit="1" customWidth="1"/>
    <col min="10226" max="10226" width="6.85546875" style="123" customWidth="1"/>
    <col min="10227" max="10227" width="9.42578125" style="123" customWidth="1"/>
    <col min="10228" max="10235" width="7.5703125" style="123" customWidth="1"/>
    <col min="10236" max="10238" width="16" style="123" customWidth="1"/>
    <col min="10239" max="10239" width="7.5703125" style="123" customWidth="1"/>
    <col min="10240" max="10480" width="9.140625" style="123"/>
    <col min="10481" max="10481" width="27.28515625" style="123" bestFit="1" customWidth="1"/>
    <col min="10482" max="10482" width="6.85546875" style="123" customWidth="1"/>
    <col min="10483" max="10483" width="9.42578125" style="123" customWidth="1"/>
    <col min="10484" max="10491" width="7.5703125" style="123" customWidth="1"/>
    <col min="10492" max="10494" width="16" style="123" customWidth="1"/>
    <col min="10495" max="10495" width="7.5703125" style="123" customWidth="1"/>
    <col min="10496" max="10736" width="9.140625" style="123"/>
    <col min="10737" max="10737" width="27.28515625" style="123" bestFit="1" customWidth="1"/>
    <col min="10738" max="10738" width="6.85546875" style="123" customWidth="1"/>
    <col min="10739" max="10739" width="9.42578125" style="123" customWidth="1"/>
    <col min="10740" max="10747" width="7.5703125" style="123" customWidth="1"/>
    <col min="10748" max="10750" width="16" style="123" customWidth="1"/>
    <col min="10751" max="10751" width="7.5703125" style="123" customWidth="1"/>
    <col min="10752" max="10992" width="9.140625" style="123"/>
    <col min="10993" max="10993" width="27.28515625" style="123" bestFit="1" customWidth="1"/>
    <col min="10994" max="10994" width="6.85546875" style="123" customWidth="1"/>
    <col min="10995" max="10995" width="9.42578125" style="123" customWidth="1"/>
    <col min="10996" max="11003" width="7.5703125" style="123" customWidth="1"/>
    <col min="11004" max="11006" width="16" style="123" customWidth="1"/>
    <col min="11007" max="11007" width="7.5703125" style="123" customWidth="1"/>
    <col min="11008" max="11248" width="9.140625" style="123"/>
    <col min="11249" max="11249" width="27.28515625" style="123" bestFit="1" customWidth="1"/>
    <col min="11250" max="11250" width="6.85546875" style="123" customWidth="1"/>
    <col min="11251" max="11251" width="9.42578125" style="123" customWidth="1"/>
    <col min="11252" max="11259" width="7.5703125" style="123" customWidth="1"/>
    <col min="11260" max="11262" width="16" style="123" customWidth="1"/>
    <col min="11263" max="11263" width="7.5703125" style="123" customWidth="1"/>
    <col min="11264" max="11504" width="9.140625" style="123"/>
    <col min="11505" max="11505" width="27.28515625" style="123" bestFit="1" customWidth="1"/>
    <col min="11506" max="11506" width="6.85546875" style="123" customWidth="1"/>
    <col min="11507" max="11507" width="9.42578125" style="123" customWidth="1"/>
    <col min="11508" max="11515" width="7.5703125" style="123" customWidth="1"/>
    <col min="11516" max="11518" width="16" style="123" customWidth="1"/>
    <col min="11519" max="11519" width="7.5703125" style="123" customWidth="1"/>
    <col min="11520" max="11760" width="9.140625" style="123"/>
    <col min="11761" max="11761" width="27.28515625" style="123" bestFit="1" customWidth="1"/>
    <col min="11762" max="11762" width="6.85546875" style="123" customWidth="1"/>
    <col min="11763" max="11763" width="9.42578125" style="123" customWidth="1"/>
    <col min="11764" max="11771" width="7.5703125" style="123" customWidth="1"/>
    <col min="11772" max="11774" width="16" style="123" customWidth="1"/>
    <col min="11775" max="11775" width="7.5703125" style="123" customWidth="1"/>
    <col min="11776" max="12016" width="9.140625" style="123"/>
    <col min="12017" max="12017" width="27.28515625" style="123" bestFit="1" customWidth="1"/>
    <col min="12018" max="12018" width="6.85546875" style="123" customWidth="1"/>
    <col min="12019" max="12019" width="9.42578125" style="123" customWidth="1"/>
    <col min="12020" max="12027" width="7.5703125" style="123" customWidth="1"/>
    <col min="12028" max="12030" width="16" style="123" customWidth="1"/>
    <col min="12031" max="12031" width="7.5703125" style="123" customWidth="1"/>
    <col min="12032" max="12272" width="9.140625" style="123"/>
    <col min="12273" max="12273" width="27.28515625" style="123" bestFit="1" customWidth="1"/>
    <col min="12274" max="12274" width="6.85546875" style="123" customWidth="1"/>
    <col min="12275" max="12275" width="9.42578125" style="123" customWidth="1"/>
    <col min="12276" max="12283" width="7.5703125" style="123" customWidth="1"/>
    <col min="12284" max="12286" width="16" style="123" customWidth="1"/>
    <col min="12287" max="12287" width="7.5703125" style="123" customWidth="1"/>
    <col min="12288" max="12528" width="9.140625" style="123"/>
    <col min="12529" max="12529" width="27.28515625" style="123" bestFit="1" customWidth="1"/>
    <col min="12530" max="12530" width="6.85546875" style="123" customWidth="1"/>
    <col min="12531" max="12531" width="9.42578125" style="123" customWidth="1"/>
    <col min="12532" max="12539" width="7.5703125" style="123" customWidth="1"/>
    <col min="12540" max="12542" width="16" style="123" customWidth="1"/>
    <col min="12543" max="12543" width="7.5703125" style="123" customWidth="1"/>
    <col min="12544" max="12784" width="9.140625" style="123"/>
    <col min="12785" max="12785" width="27.28515625" style="123" bestFit="1" customWidth="1"/>
    <col min="12786" max="12786" width="6.85546875" style="123" customWidth="1"/>
    <col min="12787" max="12787" width="9.42578125" style="123" customWidth="1"/>
    <col min="12788" max="12795" width="7.5703125" style="123" customWidth="1"/>
    <col min="12796" max="12798" width="16" style="123" customWidth="1"/>
    <col min="12799" max="12799" width="7.5703125" style="123" customWidth="1"/>
    <col min="12800" max="13040" width="9.140625" style="123"/>
    <col min="13041" max="13041" width="27.28515625" style="123" bestFit="1" customWidth="1"/>
    <col min="13042" max="13042" width="6.85546875" style="123" customWidth="1"/>
    <col min="13043" max="13043" width="9.42578125" style="123" customWidth="1"/>
    <col min="13044" max="13051" width="7.5703125" style="123" customWidth="1"/>
    <col min="13052" max="13054" width="16" style="123" customWidth="1"/>
    <col min="13055" max="13055" width="7.5703125" style="123" customWidth="1"/>
    <col min="13056" max="13296" width="9.140625" style="123"/>
    <col min="13297" max="13297" width="27.28515625" style="123" bestFit="1" customWidth="1"/>
    <col min="13298" max="13298" width="6.85546875" style="123" customWidth="1"/>
    <col min="13299" max="13299" width="9.42578125" style="123" customWidth="1"/>
    <col min="13300" max="13307" width="7.5703125" style="123" customWidth="1"/>
    <col min="13308" max="13310" width="16" style="123" customWidth="1"/>
    <col min="13311" max="13311" width="7.5703125" style="123" customWidth="1"/>
    <col min="13312" max="13552" width="9.140625" style="123"/>
    <col min="13553" max="13553" width="27.28515625" style="123" bestFit="1" customWidth="1"/>
    <col min="13554" max="13554" width="6.85546875" style="123" customWidth="1"/>
    <col min="13555" max="13555" width="9.42578125" style="123" customWidth="1"/>
    <col min="13556" max="13563" width="7.5703125" style="123" customWidth="1"/>
    <col min="13564" max="13566" width="16" style="123" customWidth="1"/>
    <col min="13567" max="13567" width="7.5703125" style="123" customWidth="1"/>
    <col min="13568" max="13808" width="9.140625" style="123"/>
    <col min="13809" max="13809" width="27.28515625" style="123" bestFit="1" customWidth="1"/>
    <col min="13810" max="13810" width="6.85546875" style="123" customWidth="1"/>
    <col min="13811" max="13811" width="9.42578125" style="123" customWidth="1"/>
    <col min="13812" max="13819" width="7.5703125" style="123" customWidth="1"/>
    <col min="13820" max="13822" width="16" style="123" customWidth="1"/>
    <col min="13823" max="13823" width="7.5703125" style="123" customWidth="1"/>
    <col min="13824" max="14064" width="9.140625" style="123"/>
    <col min="14065" max="14065" width="27.28515625" style="123" bestFit="1" customWidth="1"/>
    <col min="14066" max="14066" width="6.85546875" style="123" customWidth="1"/>
    <col min="14067" max="14067" width="9.42578125" style="123" customWidth="1"/>
    <col min="14068" max="14075" width="7.5703125" style="123" customWidth="1"/>
    <col min="14076" max="14078" width="16" style="123" customWidth="1"/>
    <col min="14079" max="14079" width="7.5703125" style="123" customWidth="1"/>
    <col min="14080" max="14320" width="9.140625" style="123"/>
    <col min="14321" max="14321" width="27.28515625" style="123" bestFit="1" customWidth="1"/>
    <col min="14322" max="14322" width="6.85546875" style="123" customWidth="1"/>
    <col min="14323" max="14323" width="9.42578125" style="123" customWidth="1"/>
    <col min="14324" max="14331" width="7.5703125" style="123" customWidth="1"/>
    <col min="14332" max="14334" width="16" style="123" customWidth="1"/>
    <col min="14335" max="14335" width="7.5703125" style="123" customWidth="1"/>
    <col min="14336" max="14576" width="9.140625" style="123"/>
    <col min="14577" max="14577" width="27.28515625" style="123" bestFit="1" customWidth="1"/>
    <col min="14578" max="14578" width="6.85546875" style="123" customWidth="1"/>
    <col min="14579" max="14579" width="9.42578125" style="123" customWidth="1"/>
    <col min="14580" max="14587" width="7.5703125" style="123" customWidth="1"/>
    <col min="14588" max="14590" width="16" style="123" customWidth="1"/>
    <col min="14591" max="14591" width="7.5703125" style="123" customWidth="1"/>
    <col min="14592" max="14832" width="9.140625" style="123"/>
    <col min="14833" max="14833" width="27.28515625" style="123" bestFit="1" customWidth="1"/>
    <col min="14834" max="14834" width="6.85546875" style="123" customWidth="1"/>
    <col min="14835" max="14835" width="9.42578125" style="123" customWidth="1"/>
    <col min="14836" max="14843" width="7.5703125" style="123" customWidth="1"/>
    <col min="14844" max="14846" width="16" style="123" customWidth="1"/>
    <col min="14847" max="14847" width="7.5703125" style="123" customWidth="1"/>
    <col min="14848" max="15088" width="9.140625" style="123"/>
    <col min="15089" max="15089" width="27.28515625" style="123" bestFit="1" customWidth="1"/>
    <col min="15090" max="15090" width="6.85546875" style="123" customWidth="1"/>
    <col min="15091" max="15091" width="9.42578125" style="123" customWidth="1"/>
    <col min="15092" max="15099" width="7.5703125" style="123" customWidth="1"/>
    <col min="15100" max="15102" width="16" style="123" customWidth="1"/>
    <col min="15103" max="15103" width="7.5703125" style="123" customWidth="1"/>
    <col min="15104" max="15344" width="9.140625" style="123"/>
    <col min="15345" max="15345" width="27.28515625" style="123" bestFit="1" customWidth="1"/>
    <col min="15346" max="15346" width="6.85546875" style="123" customWidth="1"/>
    <col min="15347" max="15347" width="9.42578125" style="123" customWidth="1"/>
    <col min="15348" max="15355" width="7.5703125" style="123" customWidth="1"/>
    <col min="15356" max="15358" width="16" style="123" customWidth="1"/>
    <col min="15359" max="15359" width="7.5703125" style="123" customWidth="1"/>
    <col min="15360" max="15600" width="9.140625" style="123"/>
    <col min="15601" max="15601" width="27.28515625" style="123" bestFit="1" customWidth="1"/>
    <col min="15602" max="15602" width="6.85546875" style="123" customWidth="1"/>
    <col min="15603" max="15603" width="9.42578125" style="123" customWidth="1"/>
    <col min="15604" max="15611" width="7.5703125" style="123" customWidth="1"/>
    <col min="15612" max="15614" width="16" style="123" customWidth="1"/>
    <col min="15615" max="15615" width="7.5703125" style="123" customWidth="1"/>
    <col min="15616" max="15856" width="9.140625" style="123"/>
    <col min="15857" max="15857" width="27.28515625" style="123" bestFit="1" customWidth="1"/>
    <col min="15858" max="15858" width="6.85546875" style="123" customWidth="1"/>
    <col min="15859" max="15859" width="9.42578125" style="123" customWidth="1"/>
    <col min="15860" max="15867" width="7.5703125" style="123" customWidth="1"/>
    <col min="15868" max="15870" width="16" style="123" customWidth="1"/>
    <col min="15871" max="15871" width="7.5703125" style="123" customWidth="1"/>
    <col min="15872" max="16112" width="9.140625" style="123"/>
    <col min="16113" max="16113" width="27.28515625" style="123" bestFit="1" customWidth="1"/>
    <col min="16114" max="16114" width="6.85546875" style="123" customWidth="1"/>
    <col min="16115" max="16115" width="9.42578125" style="123" customWidth="1"/>
    <col min="16116" max="16123" width="7.5703125" style="123" customWidth="1"/>
    <col min="16124" max="16126" width="16" style="123" customWidth="1"/>
    <col min="16127" max="16127" width="7.5703125" style="123" customWidth="1"/>
    <col min="16128" max="16384" width="9.140625" style="123"/>
  </cols>
  <sheetData>
    <row r="1" spans="1:5" ht="16.5" customHeight="1">
      <c r="A1" s="261" t="s">
        <v>308</v>
      </c>
    </row>
    <row r="2" spans="1:5">
      <c r="A2" s="261" t="s">
        <v>309</v>
      </c>
    </row>
    <row r="4" spans="1:5">
      <c r="B4" s="258"/>
      <c r="C4" s="315"/>
      <c r="D4" s="315"/>
      <c r="E4" s="315"/>
    </row>
    <row r="5" spans="1:5">
      <c r="A5" s="133" t="s">
        <v>244</v>
      </c>
      <c r="B5" s="251" t="s">
        <v>72</v>
      </c>
      <c r="C5" s="251" t="s">
        <v>310</v>
      </c>
      <c r="D5" s="251" t="s">
        <v>32</v>
      </c>
    </row>
    <row r="6" spans="1:5">
      <c r="A6" s="264" t="s">
        <v>247</v>
      </c>
      <c r="B6" s="251">
        <v>15.2</v>
      </c>
      <c r="C6" s="251">
        <v>9.6999999999999993</v>
      </c>
      <c r="D6" s="251">
        <v>20.2</v>
      </c>
    </row>
    <row r="7" spans="1:5">
      <c r="A7" s="264" t="s">
        <v>248</v>
      </c>
      <c r="B7" s="251">
        <v>17.7</v>
      </c>
      <c r="C7" s="251">
        <v>9.3000000000000007</v>
      </c>
      <c r="D7" s="251">
        <v>26.1</v>
      </c>
    </row>
    <row r="8" spans="1:5">
      <c r="A8" s="264" t="s">
        <v>249</v>
      </c>
      <c r="B8" s="251">
        <v>13</v>
      </c>
      <c r="C8" s="251">
        <v>6.6</v>
      </c>
      <c r="D8" s="251">
        <v>18.600000000000001</v>
      </c>
    </row>
    <row r="9" spans="1:5">
      <c r="A9" s="264" t="s">
        <v>250</v>
      </c>
      <c r="B9" s="251">
        <v>14.1</v>
      </c>
      <c r="C9" s="251">
        <v>8.5</v>
      </c>
      <c r="D9" s="251">
        <v>18.8</v>
      </c>
    </row>
    <row r="10" spans="1:5">
      <c r="A10" s="264" t="s">
        <v>251</v>
      </c>
      <c r="B10" s="251">
        <v>14.1</v>
      </c>
      <c r="C10" s="251">
        <v>8.6999999999999993</v>
      </c>
      <c r="D10" s="251">
        <v>18.8</v>
      </c>
    </row>
    <row r="11" spans="1:5">
      <c r="A11" s="264" t="s">
        <v>252</v>
      </c>
      <c r="B11" s="251">
        <v>15.2</v>
      </c>
      <c r="C11" s="251">
        <v>7.9</v>
      </c>
      <c r="D11" s="251">
        <v>21.4</v>
      </c>
    </row>
    <row r="12" spans="1:5">
      <c r="A12" s="264" t="s">
        <v>253</v>
      </c>
      <c r="B12" s="251">
        <v>14.2</v>
      </c>
      <c r="C12" s="251">
        <v>8.3000000000000007</v>
      </c>
      <c r="D12" s="251">
        <v>20.399999999999999</v>
      </c>
    </row>
    <row r="13" spans="1:5" ht="16.5">
      <c r="A13" s="266"/>
    </row>
    <row r="14" spans="1:5" ht="16.5">
      <c r="A14" s="266"/>
    </row>
    <row r="15" spans="1:5" ht="16.5">
      <c r="A15" s="266"/>
    </row>
    <row r="16" spans="1:5" ht="16.5">
      <c r="A16" s="266"/>
    </row>
    <row r="17" spans="1:1" ht="16.5">
      <c r="A17" s="266"/>
    </row>
    <row r="18" spans="1:1" ht="16.5">
      <c r="A18" s="266"/>
    </row>
    <row r="19" spans="1:1" ht="16.5">
      <c r="A19" s="266"/>
    </row>
    <row r="20" spans="1:1" ht="16.5">
      <c r="A20" s="266"/>
    </row>
    <row r="21" spans="1:1" ht="16.5">
      <c r="A21" s="266"/>
    </row>
    <row r="22" spans="1:1" ht="16.5">
      <c r="A22" s="266"/>
    </row>
    <row r="23" spans="1:1" ht="16.5">
      <c r="A23" s="266"/>
    </row>
    <row r="24" spans="1:1" ht="16.5">
      <c r="A24" s="266"/>
    </row>
    <row r="25" spans="1:1" ht="16.5">
      <c r="A25" s="266"/>
    </row>
    <row r="26" spans="1:1" ht="16.5">
      <c r="A26" s="266"/>
    </row>
    <row r="27" spans="1:1" ht="16.5">
      <c r="A27" s="266"/>
    </row>
    <row r="28" spans="1:1" ht="16.5">
      <c r="A28" s="266"/>
    </row>
    <row r="29" spans="1:1" ht="16.5">
      <c r="A29" s="266"/>
    </row>
    <row r="30" spans="1:1" ht="16.5">
      <c r="A30" s="266"/>
    </row>
    <row r="31" spans="1:1" ht="16.5">
      <c r="A31" s="266"/>
    </row>
    <row r="32" spans="1:1" ht="16.5">
      <c r="A32" s="266"/>
    </row>
    <row r="33" spans="1:1" ht="16.5">
      <c r="A33" s="266"/>
    </row>
    <row r="34" spans="1:1" ht="16.5">
      <c r="A34" s="266"/>
    </row>
    <row r="35" spans="1:1" ht="16.5">
      <c r="A35" s="266"/>
    </row>
    <row r="36" spans="1:1" ht="16.5">
      <c r="A36" s="266"/>
    </row>
    <row r="37" spans="1:1" ht="16.5">
      <c r="A37" s="266"/>
    </row>
    <row r="38" spans="1:1" ht="16.5">
      <c r="A38" s="266"/>
    </row>
    <row r="39" spans="1:1" ht="16.5">
      <c r="A39" s="266"/>
    </row>
    <row r="40" spans="1:1" ht="16.5">
      <c r="A40" s="266"/>
    </row>
    <row r="41" spans="1:1" ht="16.5">
      <c r="A41" s="266"/>
    </row>
    <row r="42" spans="1:1" ht="16.5">
      <c r="A42" s="266"/>
    </row>
    <row r="43" spans="1:1" ht="16.5">
      <c r="A43" s="266"/>
    </row>
    <row r="44" spans="1:1" ht="16.5">
      <c r="A44" s="266"/>
    </row>
    <row r="45" spans="1:1" ht="16.5">
      <c r="A45" s="266"/>
    </row>
    <row r="46" spans="1:1" ht="16.5">
      <c r="A46" s="266"/>
    </row>
    <row r="47" spans="1:1" ht="16.5">
      <c r="A47" s="266"/>
    </row>
    <row r="48" spans="1:1" ht="16.5">
      <c r="A48" s="266"/>
    </row>
    <row r="49" spans="1:1" ht="16.5">
      <c r="A49" s="266"/>
    </row>
    <row r="50" spans="1:1" ht="16.5">
      <c r="A50" s="266"/>
    </row>
    <row r="51" spans="1:1" ht="16.5">
      <c r="A51" s="266"/>
    </row>
    <row r="52" spans="1:1" ht="16.5">
      <c r="A52" s="266"/>
    </row>
    <row r="53" spans="1:1" ht="16.5">
      <c r="A53" s="266"/>
    </row>
    <row r="54" spans="1:1" ht="16.5">
      <c r="A54" s="266"/>
    </row>
    <row r="55" spans="1:1" ht="16.5">
      <c r="A55" s="266"/>
    </row>
    <row r="56" spans="1:1" ht="16.5">
      <c r="A56" s="266"/>
    </row>
    <row r="57" spans="1:1" ht="16.5">
      <c r="A57" s="266"/>
    </row>
    <row r="58" spans="1:1" ht="16.5">
      <c r="A58" s="266"/>
    </row>
    <row r="59" spans="1:1" ht="16.5">
      <c r="A59" s="266"/>
    </row>
    <row r="60" spans="1:1" ht="16.5">
      <c r="A60" s="266"/>
    </row>
    <row r="61" spans="1:1" ht="16.5">
      <c r="A61" s="266"/>
    </row>
    <row r="62" spans="1:1" ht="16.5">
      <c r="A62" s="266"/>
    </row>
    <row r="63" spans="1:1" ht="16.5">
      <c r="A63" s="266"/>
    </row>
    <row r="64" spans="1:1" ht="16.5">
      <c r="A64" s="266"/>
    </row>
    <row r="65" spans="1:1" ht="16.5">
      <c r="A65" s="266"/>
    </row>
    <row r="66" spans="1:1" ht="16.5">
      <c r="A66" s="266"/>
    </row>
    <row r="67" spans="1:1" ht="16.5">
      <c r="A67" s="266"/>
    </row>
    <row r="68" spans="1:1" ht="16.5">
      <c r="A68" s="266"/>
    </row>
    <row r="69" spans="1:1" ht="16.5">
      <c r="A69" s="266"/>
    </row>
    <row r="70" spans="1:1" ht="16.5">
      <c r="A70" s="266"/>
    </row>
    <row r="71" spans="1:1" ht="16.5">
      <c r="A71" s="266"/>
    </row>
    <row r="72" spans="1:1" ht="16.5">
      <c r="A72" s="266"/>
    </row>
    <row r="73" spans="1:1" ht="16.5">
      <c r="A73" s="266"/>
    </row>
    <row r="74" spans="1:1" ht="16.5">
      <c r="A74" s="266"/>
    </row>
    <row r="75" spans="1:1" ht="16.5">
      <c r="A75" s="266"/>
    </row>
    <row r="76" spans="1:1" ht="16.5">
      <c r="A76" s="266"/>
    </row>
    <row r="77" spans="1:1" ht="16.5">
      <c r="A77" s="266"/>
    </row>
    <row r="78" spans="1:1" ht="16.5">
      <c r="A78" s="266"/>
    </row>
    <row r="79" spans="1:1" ht="16.5">
      <c r="A79" s="266"/>
    </row>
    <row r="80" spans="1:1" ht="16.5">
      <c r="A80" s="266"/>
    </row>
    <row r="81" spans="1:1" ht="16.5">
      <c r="A81" s="266"/>
    </row>
    <row r="82" spans="1:1" ht="16.5">
      <c r="A82" s="266"/>
    </row>
    <row r="83" spans="1:1" ht="16.5">
      <c r="A83" s="266"/>
    </row>
    <row r="84" spans="1:1" ht="16.5">
      <c r="A84" s="266"/>
    </row>
    <row r="85" spans="1:1" ht="16.5">
      <c r="A85" s="266"/>
    </row>
    <row r="86" spans="1:1" ht="16.5">
      <c r="A86" s="266"/>
    </row>
    <row r="87" spans="1:1" ht="16.5">
      <c r="A87" s="266"/>
    </row>
    <row r="88" spans="1:1" ht="16.5">
      <c r="A88" s="266"/>
    </row>
    <row r="89" spans="1:1" ht="16.5">
      <c r="A89" s="266"/>
    </row>
    <row r="90" spans="1:1" ht="16.5">
      <c r="A90" s="266"/>
    </row>
    <row r="91" spans="1:1" ht="16.5">
      <c r="A91" s="266"/>
    </row>
    <row r="92" spans="1:1" ht="16.5">
      <c r="A92" s="266"/>
    </row>
    <row r="93" spans="1:1" ht="16.5">
      <c r="A93" s="266"/>
    </row>
  </sheetData>
  <mergeCells count="1">
    <mergeCell ref="C4:E4"/>
  </mergeCells>
  <pageMargins left="0.75" right="0.75" top="1" bottom="1" header="0.5" footer="0.5"/>
  <pageSetup scale="6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21"/>
  <sheetViews>
    <sheetView showGridLines="0" zoomScaleNormal="100" workbookViewId="0"/>
  </sheetViews>
  <sheetFormatPr defaultRowHeight="15"/>
  <cols>
    <col min="1" max="1" width="20.7109375" style="16" customWidth="1"/>
    <col min="2" max="2" width="12.5703125" style="16" bestFit="1" customWidth="1"/>
    <col min="3" max="3" width="15.42578125" style="16" bestFit="1" customWidth="1"/>
    <col min="4" max="4" width="17.5703125" style="16" bestFit="1" customWidth="1"/>
    <col min="5" max="5" width="22.5703125" style="16" bestFit="1" customWidth="1"/>
    <col min="6" max="6" width="16.7109375" style="16" bestFit="1" customWidth="1"/>
    <col min="7" max="16384" width="9.140625" style="16"/>
  </cols>
  <sheetData>
    <row r="1" spans="1:8">
      <c r="A1" s="16" t="s">
        <v>311</v>
      </c>
    </row>
    <row r="2" spans="1:8">
      <c r="A2" s="16" t="s">
        <v>312</v>
      </c>
    </row>
    <row r="5" spans="1:8">
      <c r="B5" s="50" t="s">
        <v>313</v>
      </c>
      <c r="C5" s="50" t="s">
        <v>314</v>
      </c>
      <c r="D5" s="50" t="s">
        <v>315</v>
      </c>
      <c r="E5" s="50" t="s">
        <v>316</v>
      </c>
      <c r="F5" s="50" t="s">
        <v>317</v>
      </c>
    </row>
    <row r="6" spans="1:8">
      <c r="A6" s="16" t="s">
        <v>302</v>
      </c>
      <c r="B6" s="31">
        <v>22.66</v>
      </c>
      <c r="C6" s="31">
        <v>37.78</v>
      </c>
      <c r="D6" s="31">
        <v>14.4</v>
      </c>
      <c r="E6" s="31">
        <v>12.57</v>
      </c>
      <c r="F6" s="31">
        <v>12.59</v>
      </c>
      <c r="H6" s="60"/>
    </row>
    <row r="7" spans="1:8">
      <c r="A7" s="16" t="s">
        <v>318</v>
      </c>
      <c r="B7" s="31">
        <v>28.96</v>
      </c>
      <c r="C7" s="31">
        <v>29.42</v>
      </c>
      <c r="D7" s="31">
        <v>20.64</v>
      </c>
      <c r="E7" s="31">
        <v>13.19</v>
      </c>
      <c r="F7" s="31">
        <v>7.79</v>
      </c>
      <c r="H7" s="60"/>
    </row>
    <row r="8" spans="1:8">
      <c r="A8" s="16" t="s">
        <v>290</v>
      </c>
      <c r="B8" s="31">
        <v>53.74</v>
      </c>
      <c r="C8" s="31">
        <v>20.170000000000002</v>
      </c>
      <c r="D8" s="31">
        <v>8.2200000000000006</v>
      </c>
      <c r="E8" s="31">
        <v>7.11</v>
      </c>
      <c r="F8" s="31">
        <v>10.77</v>
      </c>
      <c r="H8" s="60"/>
    </row>
    <row r="9" spans="1:8">
      <c r="A9" s="16" t="s">
        <v>291</v>
      </c>
      <c r="B9" s="31">
        <v>39.840000000000003</v>
      </c>
      <c r="C9" s="31">
        <v>23.83</v>
      </c>
      <c r="D9" s="31">
        <v>8.1199999999999992</v>
      </c>
      <c r="E9" s="31">
        <v>7.57</v>
      </c>
      <c r="F9" s="31">
        <v>20.64</v>
      </c>
      <c r="H9" s="60"/>
    </row>
    <row r="10" spans="1:8">
      <c r="A10" s="16" t="s">
        <v>319</v>
      </c>
      <c r="B10" s="31">
        <v>34.43</v>
      </c>
      <c r="C10" s="31">
        <v>21.57</v>
      </c>
      <c r="D10" s="31">
        <v>8.5299999999999994</v>
      </c>
      <c r="E10" s="31">
        <v>11.94</v>
      </c>
      <c r="F10" s="31">
        <v>23.54</v>
      </c>
      <c r="H10" s="60"/>
    </row>
    <row r="11" spans="1:8">
      <c r="B11" s="31"/>
      <c r="C11" s="31"/>
      <c r="D11" s="31"/>
      <c r="E11" s="31"/>
      <c r="F11" s="31"/>
      <c r="H11" s="60"/>
    </row>
    <row r="12" spans="1:8">
      <c r="B12" s="31"/>
      <c r="C12" s="31"/>
      <c r="D12" s="31"/>
      <c r="E12" s="31"/>
      <c r="F12" s="31"/>
      <c r="H12" s="60"/>
    </row>
    <row r="13" spans="1:8">
      <c r="B13" s="31"/>
      <c r="C13" s="31"/>
      <c r="D13" s="31"/>
      <c r="E13" s="31"/>
      <c r="F13" s="31"/>
      <c r="H13" s="60"/>
    </row>
    <row r="21" spans="4:4">
      <c r="D21" s="16" t="s">
        <v>98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0"/>
  <sheetViews>
    <sheetView showGridLines="0" zoomScaleNormal="100" workbookViewId="0"/>
  </sheetViews>
  <sheetFormatPr defaultRowHeight="15"/>
  <cols>
    <col min="1" max="1" width="16.85546875" style="16" customWidth="1"/>
    <col min="2" max="4" width="13.28515625" style="16" customWidth="1"/>
    <col min="5" max="16384" width="9.140625" style="16"/>
  </cols>
  <sheetData>
    <row r="1" spans="1:4">
      <c r="A1" s="16" t="s">
        <v>320</v>
      </c>
    </row>
    <row r="2" spans="1:4">
      <c r="A2" s="16" t="s">
        <v>321</v>
      </c>
    </row>
    <row r="5" spans="1:4">
      <c r="B5" s="50" t="s">
        <v>322</v>
      </c>
      <c r="C5" s="50" t="s">
        <v>323</v>
      </c>
      <c r="D5" s="50" t="s">
        <v>324</v>
      </c>
    </row>
    <row r="6" spans="1:4">
      <c r="A6" s="76" t="s">
        <v>302</v>
      </c>
      <c r="B6" s="31">
        <v>31.57</v>
      </c>
      <c r="C6" s="31">
        <v>5.92</v>
      </c>
      <c r="D6" s="31">
        <v>62.51</v>
      </c>
    </row>
    <row r="7" spans="1:4">
      <c r="A7" s="76" t="s">
        <v>318</v>
      </c>
      <c r="B7" s="31">
        <v>43.74</v>
      </c>
      <c r="C7" s="31">
        <v>5.87</v>
      </c>
      <c r="D7" s="31">
        <v>50.39</v>
      </c>
    </row>
    <row r="8" spans="1:4">
      <c r="A8" s="76" t="s">
        <v>64</v>
      </c>
      <c r="B8" s="31">
        <v>63.73</v>
      </c>
      <c r="C8" s="31">
        <v>8.98</v>
      </c>
      <c r="D8" s="31">
        <v>27.29</v>
      </c>
    </row>
    <row r="9" spans="1:4">
      <c r="A9" s="76" t="s">
        <v>66</v>
      </c>
      <c r="B9" s="31">
        <v>50.56</v>
      </c>
      <c r="C9" s="31">
        <v>12.02</v>
      </c>
      <c r="D9" s="31">
        <v>37.42</v>
      </c>
    </row>
    <row r="10" spans="1:4">
      <c r="A10" s="76" t="s">
        <v>68</v>
      </c>
      <c r="B10" s="31">
        <v>49.98</v>
      </c>
      <c r="C10" s="31">
        <v>11.5</v>
      </c>
      <c r="D10" s="31">
        <v>38.520000000000003</v>
      </c>
    </row>
    <row r="11" spans="1:4">
      <c r="B11" s="31"/>
      <c r="C11" s="31"/>
      <c r="D11" s="31"/>
    </row>
    <row r="14" spans="1:4">
      <c r="B14" s="50" t="s">
        <v>325</v>
      </c>
    </row>
    <row r="15" spans="1:4">
      <c r="A15" s="76" t="s">
        <v>302</v>
      </c>
      <c r="B15" s="60">
        <f>B6+C6</f>
        <v>37.49</v>
      </c>
    </row>
    <row r="16" spans="1:4">
      <c r="A16" s="76" t="s">
        <v>326</v>
      </c>
      <c r="B16" s="60">
        <f t="shared" ref="B16:B19" si="0">B7+C7</f>
        <v>49.61</v>
      </c>
    </row>
    <row r="17" spans="1:2">
      <c r="A17" s="76" t="s">
        <v>64</v>
      </c>
      <c r="B17" s="60">
        <f t="shared" si="0"/>
        <v>72.709999999999994</v>
      </c>
    </row>
    <row r="18" spans="1:2">
      <c r="A18" s="76" t="s">
        <v>66</v>
      </c>
      <c r="B18" s="60">
        <f t="shared" si="0"/>
        <v>62.58</v>
      </c>
    </row>
    <row r="19" spans="1:2">
      <c r="A19" s="76" t="s">
        <v>68</v>
      </c>
      <c r="B19" s="60">
        <f t="shared" si="0"/>
        <v>61.48</v>
      </c>
    </row>
    <row r="20" spans="1:2">
      <c r="B20" s="31"/>
    </row>
  </sheetData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/>
  </sheetViews>
  <sheetFormatPr defaultRowHeight="15"/>
  <cols>
    <col min="1" max="1" width="9.5703125" style="76" customWidth="1"/>
    <col min="2" max="2" width="21.140625" style="142" customWidth="1"/>
    <col min="3" max="3" width="14.7109375" style="103" bestFit="1" customWidth="1"/>
    <col min="4" max="4" width="16.28515625" style="216" customWidth="1"/>
    <col min="5" max="5" width="21" style="76" customWidth="1"/>
    <col min="6" max="6" width="14.7109375" style="16" bestFit="1" customWidth="1"/>
    <col min="7" max="7" width="9.85546875" style="16" bestFit="1" customWidth="1"/>
    <col min="8" max="11" width="8.85546875" style="49" customWidth="1"/>
    <col min="12" max="244" width="9.140625" style="16"/>
    <col min="245" max="245" width="29.140625" style="16" customWidth="1"/>
    <col min="246" max="246" width="24.42578125" style="16" customWidth="1"/>
    <col min="247" max="247" width="15.140625" style="16" customWidth="1"/>
    <col min="248" max="248" width="20.85546875" style="16" customWidth="1"/>
    <col min="249" max="249" width="12.85546875" style="16" customWidth="1"/>
    <col min="250" max="250" width="12" style="16" customWidth="1"/>
    <col min="251" max="251" width="5.42578125" style="16" customWidth="1"/>
    <col min="252" max="252" width="25.7109375" style="16" customWidth="1"/>
    <col min="253" max="253" width="10" style="16" customWidth="1"/>
    <col min="254" max="254" width="21" style="16" customWidth="1"/>
    <col min="255" max="255" width="8.140625" style="16" customWidth="1"/>
    <col min="256" max="256" width="11.7109375" style="16" customWidth="1"/>
    <col min="257" max="260" width="6.42578125" style="16" customWidth="1"/>
    <col min="261" max="261" width="8.85546875" style="16" customWidth="1"/>
    <col min="262" max="262" width="10" style="16" customWidth="1"/>
    <col min="263" max="267" width="8.85546875" style="16" customWidth="1"/>
    <col min="268" max="500" width="9.140625" style="16"/>
    <col min="501" max="501" width="29.140625" style="16" customWidth="1"/>
    <col min="502" max="502" width="24.42578125" style="16" customWidth="1"/>
    <col min="503" max="503" width="15.140625" style="16" customWidth="1"/>
    <col min="504" max="504" width="20.85546875" style="16" customWidth="1"/>
    <col min="505" max="505" width="12.85546875" style="16" customWidth="1"/>
    <col min="506" max="506" width="12" style="16" customWidth="1"/>
    <col min="507" max="507" width="5.42578125" style="16" customWidth="1"/>
    <col min="508" max="508" width="25.7109375" style="16" customWidth="1"/>
    <col min="509" max="509" width="10" style="16" customWidth="1"/>
    <col min="510" max="510" width="21" style="16" customWidth="1"/>
    <col min="511" max="511" width="8.140625" style="16" customWidth="1"/>
    <col min="512" max="512" width="11.7109375" style="16" customWidth="1"/>
    <col min="513" max="516" width="6.42578125" style="16" customWidth="1"/>
    <col min="517" max="517" width="8.85546875" style="16" customWidth="1"/>
    <col min="518" max="518" width="10" style="16" customWidth="1"/>
    <col min="519" max="523" width="8.85546875" style="16" customWidth="1"/>
    <col min="524" max="756" width="9.140625" style="16"/>
    <col min="757" max="757" width="29.140625" style="16" customWidth="1"/>
    <col min="758" max="758" width="24.42578125" style="16" customWidth="1"/>
    <col min="759" max="759" width="15.140625" style="16" customWidth="1"/>
    <col min="760" max="760" width="20.85546875" style="16" customWidth="1"/>
    <col min="761" max="761" width="12.85546875" style="16" customWidth="1"/>
    <col min="762" max="762" width="12" style="16" customWidth="1"/>
    <col min="763" max="763" width="5.42578125" style="16" customWidth="1"/>
    <col min="764" max="764" width="25.7109375" style="16" customWidth="1"/>
    <col min="765" max="765" width="10" style="16" customWidth="1"/>
    <col min="766" max="766" width="21" style="16" customWidth="1"/>
    <col min="767" max="767" width="8.140625" style="16" customWidth="1"/>
    <col min="768" max="768" width="11.7109375" style="16" customWidth="1"/>
    <col min="769" max="772" width="6.42578125" style="16" customWidth="1"/>
    <col min="773" max="773" width="8.85546875" style="16" customWidth="1"/>
    <col min="774" max="774" width="10" style="16" customWidth="1"/>
    <col min="775" max="779" width="8.85546875" style="16" customWidth="1"/>
    <col min="780" max="1012" width="9.140625" style="16"/>
    <col min="1013" max="1013" width="29.140625" style="16" customWidth="1"/>
    <col min="1014" max="1014" width="24.42578125" style="16" customWidth="1"/>
    <col min="1015" max="1015" width="15.140625" style="16" customWidth="1"/>
    <col min="1016" max="1016" width="20.85546875" style="16" customWidth="1"/>
    <col min="1017" max="1017" width="12.85546875" style="16" customWidth="1"/>
    <col min="1018" max="1018" width="12" style="16" customWidth="1"/>
    <col min="1019" max="1019" width="5.42578125" style="16" customWidth="1"/>
    <col min="1020" max="1020" width="25.7109375" style="16" customWidth="1"/>
    <col min="1021" max="1021" width="10" style="16" customWidth="1"/>
    <col min="1022" max="1022" width="21" style="16" customWidth="1"/>
    <col min="1023" max="1023" width="8.140625" style="16" customWidth="1"/>
    <col min="1024" max="1024" width="11.7109375" style="16" customWidth="1"/>
    <col min="1025" max="1028" width="6.42578125" style="16" customWidth="1"/>
    <col min="1029" max="1029" width="8.85546875" style="16" customWidth="1"/>
    <col min="1030" max="1030" width="10" style="16" customWidth="1"/>
    <col min="1031" max="1035" width="8.85546875" style="16" customWidth="1"/>
    <col min="1036" max="1268" width="9.140625" style="16"/>
    <col min="1269" max="1269" width="29.140625" style="16" customWidth="1"/>
    <col min="1270" max="1270" width="24.42578125" style="16" customWidth="1"/>
    <col min="1271" max="1271" width="15.140625" style="16" customWidth="1"/>
    <col min="1272" max="1272" width="20.85546875" style="16" customWidth="1"/>
    <col min="1273" max="1273" width="12.85546875" style="16" customWidth="1"/>
    <col min="1274" max="1274" width="12" style="16" customWidth="1"/>
    <col min="1275" max="1275" width="5.42578125" style="16" customWidth="1"/>
    <col min="1276" max="1276" width="25.7109375" style="16" customWidth="1"/>
    <col min="1277" max="1277" width="10" style="16" customWidth="1"/>
    <col min="1278" max="1278" width="21" style="16" customWidth="1"/>
    <col min="1279" max="1279" width="8.140625" style="16" customWidth="1"/>
    <col min="1280" max="1280" width="11.7109375" style="16" customWidth="1"/>
    <col min="1281" max="1284" width="6.42578125" style="16" customWidth="1"/>
    <col min="1285" max="1285" width="8.85546875" style="16" customWidth="1"/>
    <col min="1286" max="1286" width="10" style="16" customWidth="1"/>
    <col min="1287" max="1291" width="8.85546875" style="16" customWidth="1"/>
    <col min="1292" max="1524" width="9.140625" style="16"/>
    <col min="1525" max="1525" width="29.140625" style="16" customWidth="1"/>
    <col min="1526" max="1526" width="24.42578125" style="16" customWidth="1"/>
    <col min="1527" max="1527" width="15.140625" style="16" customWidth="1"/>
    <col min="1528" max="1528" width="20.85546875" style="16" customWidth="1"/>
    <col min="1529" max="1529" width="12.85546875" style="16" customWidth="1"/>
    <col min="1530" max="1530" width="12" style="16" customWidth="1"/>
    <col min="1531" max="1531" width="5.42578125" style="16" customWidth="1"/>
    <col min="1532" max="1532" width="25.7109375" style="16" customWidth="1"/>
    <col min="1533" max="1533" width="10" style="16" customWidth="1"/>
    <col min="1534" max="1534" width="21" style="16" customWidth="1"/>
    <col min="1535" max="1535" width="8.140625" style="16" customWidth="1"/>
    <col min="1536" max="1536" width="11.7109375" style="16" customWidth="1"/>
    <col min="1537" max="1540" width="6.42578125" style="16" customWidth="1"/>
    <col min="1541" max="1541" width="8.85546875" style="16" customWidth="1"/>
    <col min="1542" max="1542" width="10" style="16" customWidth="1"/>
    <col min="1543" max="1547" width="8.85546875" style="16" customWidth="1"/>
    <col min="1548" max="1780" width="9.140625" style="16"/>
    <col min="1781" max="1781" width="29.140625" style="16" customWidth="1"/>
    <col min="1782" max="1782" width="24.42578125" style="16" customWidth="1"/>
    <col min="1783" max="1783" width="15.140625" style="16" customWidth="1"/>
    <col min="1784" max="1784" width="20.85546875" style="16" customWidth="1"/>
    <col min="1785" max="1785" width="12.85546875" style="16" customWidth="1"/>
    <col min="1786" max="1786" width="12" style="16" customWidth="1"/>
    <col min="1787" max="1787" width="5.42578125" style="16" customWidth="1"/>
    <col min="1788" max="1788" width="25.7109375" style="16" customWidth="1"/>
    <col min="1789" max="1789" width="10" style="16" customWidth="1"/>
    <col min="1790" max="1790" width="21" style="16" customWidth="1"/>
    <col min="1791" max="1791" width="8.140625" style="16" customWidth="1"/>
    <col min="1792" max="1792" width="11.7109375" style="16" customWidth="1"/>
    <col min="1793" max="1796" width="6.42578125" style="16" customWidth="1"/>
    <col min="1797" max="1797" width="8.85546875" style="16" customWidth="1"/>
    <col min="1798" max="1798" width="10" style="16" customWidth="1"/>
    <col min="1799" max="1803" width="8.85546875" style="16" customWidth="1"/>
    <col min="1804" max="2036" width="9.140625" style="16"/>
    <col min="2037" max="2037" width="29.140625" style="16" customWidth="1"/>
    <col min="2038" max="2038" width="24.42578125" style="16" customWidth="1"/>
    <col min="2039" max="2039" width="15.140625" style="16" customWidth="1"/>
    <col min="2040" max="2040" width="20.85546875" style="16" customWidth="1"/>
    <col min="2041" max="2041" width="12.85546875" style="16" customWidth="1"/>
    <col min="2042" max="2042" width="12" style="16" customWidth="1"/>
    <col min="2043" max="2043" width="5.42578125" style="16" customWidth="1"/>
    <col min="2044" max="2044" width="25.7109375" style="16" customWidth="1"/>
    <col min="2045" max="2045" width="10" style="16" customWidth="1"/>
    <col min="2046" max="2046" width="21" style="16" customWidth="1"/>
    <col min="2047" max="2047" width="8.140625" style="16" customWidth="1"/>
    <col min="2048" max="2048" width="11.7109375" style="16" customWidth="1"/>
    <col min="2049" max="2052" width="6.42578125" style="16" customWidth="1"/>
    <col min="2053" max="2053" width="8.85546875" style="16" customWidth="1"/>
    <col min="2054" max="2054" width="10" style="16" customWidth="1"/>
    <col min="2055" max="2059" width="8.85546875" style="16" customWidth="1"/>
    <col min="2060" max="2292" width="9.140625" style="16"/>
    <col min="2293" max="2293" width="29.140625" style="16" customWidth="1"/>
    <col min="2294" max="2294" width="24.42578125" style="16" customWidth="1"/>
    <col min="2295" max="2295" width="15.140625" style="16" customWidth="1"/>
    <col min="2296" max="2296" width="20.85546875" style="16" customWidth="1"/>
    <col min="2297" max="2297" width="12.85546875" style="16" customWidth="1"/>
    <col min="2298" max="2298" width="12" style="16" customWidth="1"/>
    <col min="2299" max="2299" width="5.42578125" style="16" customWidth="1"/>
    <col min="2300" max="2300" width="25.7109375" style="16" customWidth="1"/>
    <col min="2301" max="2301" width="10" style="16" customWidth="1"/>
    <col min="2302" max="2302" width="21" style="16" customWidth="1"/>
    <col min="2303" max="2303" width="8.140625" style="16" customWidth="1"/>
    <col min="2304" max="2304" width="11.7109375" style="16" customWidth="1"/>
    <col min="2305" max="2308" width="6.42578125" style="16" customWidth="1"/>
    <col min="2309" max="2309" width="8.85546875" style="16" customWidth="1"/>
    <col min="2310" max="2310" width="10" style="16" customWidth="1"/>
    <col min="2311" max="2315" width="8.85546875" style="16" customWidth="1"/>
    <col min="2316" max="2548" width="9.140625" style="16"/>
    <col min="2549" max="2549" width="29.140625" style="16" customWidth="1"/>
    <col min="2550" max="2550" width="24.42578125" style="16" customWidth="1"/>
    <col min="2551" max="2551" width="15.140625" style="16" customWidth="1"/>
    <col min="2552" max="2552" width="20.85546875" style="16" customWidth="1"/>
    <col min="2553" max="2553" width="12.85546875" style="16" customWidth="1"/>
    <col min="2554" max="2554" width="12" style="16" customWidth="1"/>
    <col min="2555" max="2555" width="5.42578125" style="16" customWidth="1"/>
    <col min="2556" max="2556" width="25.7109375" style="16" customWidth="1"/>
    <col min="2557" max="2557" width="10" style="16" customWidth="1"/>
    <col min="2558" max="2558" width="21" style="16" customWidth="1"/>
    <col min="2559" max="2559" width="8.140625" style="16" customWidth="1"/>
    <col min="2560" max="2560" width="11.7109375" style="16" customWidth="1"/>
    <col min="2561" max="2564" width="6.42578125" style="16" customWidth="1"/>
    <col min="2565" max="2565" width="8.85546875" style="16" customWidth="1"/>
    <col min="2566" max="2566" width="10" style="16" customWidth="1"/>
    <col min="2567" max="2571" width="8.85546875" style="16" customWidth="1"/>
    <col min="2572" max="2804" width="9.140625" style="16"/>
    <col min="2805" max="2805" width="29.140625" style="16" customWidth="1"/>
    <col min="2806" max="2806" width="24.42578125" style="16" customWidth="1"/>
    <col min="2807" max="2807" width="15.140625" style="16" customWidth="1"/>
    <col min="2808" max="2808" width="20.85546875" style="16" customWidth="1"/>
    <col min="2809" max="2809" width="12.85546875" style="16" customWidth="1"/>
    <col min="2810" max="2810" width="12" style="16" customWidth="1"/>
    <col min="2811" max="2811" width="5.42578125" style="16" customWidth="1"/>
    <col min="2812" max="2812" width="25.7109375" style="16" customWidth="1"/>
    <col min="2813" max="2813" width="10" style="16" customWidth="1"/>
    <col min="2814" max="2814" width="21" style="16" customWidth="1"/>
    <col min="2815" max="2815" width="8.140625" style="16" customWidth="1"/>
    <col min="2816" max="2816" width="11.7109375" style="16" customWidth="1"/>
    <col min="2817" max="2820" width="6.42578125" style="16" customWidth="1"/>
    <col min="2821" max="2821" width="8.85546875" style="16" customWidth="1"/>
    <col min="2822" max="2822" width="10" style="16" customWidth="1"/>
    <col min="2823" max="2827" width="8.85546875" style="16" customWidth="1"/>
    <col min="2828" max="3060" width="9.140625" style="16"/>
    <col min="3061" max="3061" width="29.140625" style="16" customWidth="1"/>
    <col min="3062" max="3062" width="24.42578125" style="16" customWidth="1"/>
    <col min="3063" max="3063" width="15.140625" style="16" customWidth="1"/>
    <col min="3064" max="3064" width="20.85546875" style="16" customWidth="1"/>
    <col min="3065" max="3065" width="12.85546875" style="16" customWidth="1"/>
    <col min="3066" max="3066" width="12" style="16" customWidth="1"/>
    <col min="3067" max="3067" width="5.42578125" style="16" customWidth="1"/>
    <col min="3068" max="3068" width="25.7109375" style="16" customWidth="1"/>
    <col min="3069" max="3069" width="10" style="16" customWidth="1"/>
    <col min="3070" max="3070" width="21" style="16" customWidth="1"/>
    <col min="3071" max="3071" width="8.140625" style="16" customWidth="1"/>
    <col min="3072" max="3072" width="11.7109375" style="16" customWidth="1"/>
    <col min="3073" max="3076" width="6.42578125" style="16" customWidth="1"/>
    <col min="3077" max="3077" width="8.85546875" style="16" customWidth="1"/>
    <col min="3078" max="3078" width="10" style="16" customWidth="1"/>
    <col min="3079" max="3083" width="8.85546875" style="16" customWidth="1"/>
    <col min="3084" max="3316" width="9.140625" style="16"/>
    <col min="3317" max="3317" width="29.140625" style="16" customWidth="1"/>
    <col min="3318" max="3318" width="24.42578125" style="16" customWidth="1"/>
    <col min="3319" max="3319" width="15.140625" style="16" customWidth="1"/>
    <col min="3320" max="3320" width="20.85546875" style="16" customWidth="1"/>
    <col min="3321" max="3321" width="12.85546875" style="16" customWidth="1"/>
    <col min="3322" max="3322" width="12" style="16" customWidth="1"/>
    <col min="3323" max="3323" width="5.42578125" style="16" customWidth="1"/>
    <col min="3324" max="3324" width="25.7109375" style="16" customWidth="1"/>
    <col min="3325" max="3325" width="10" style="16" customWidth="1"/>
    <col min="3326" max="3326" width="21" style="16" customWidth="1"/>
    <col min="3327" max="3327" width="8.140625" style="16" customWidth="1"/>
    <col min="3328" max="3328" width="11.7109375" style="16" customWidth="1"/>
    <col min="3329" max="3332" width="6.42578125" style="16" customWidth="1"/>
    <col min="3333" max="3333" width="8.85546875" style="16" customWidth="1"/>
    <col min="3334" max="3334" width="10" style="16" customWidth="1"/>
    <col min="3335" max="3339" width="8.85546875" style="16" customWidth="1"/>
    <col min="3340" max="3572" width="9.140625" style="16"/>
    <col min="3573" max="3573" width="29.140625" style="16" customWidth="1"/>
    <col min="3574" max="3574" width="24.42578125" style="16" customWidth="1"/>
    <col min="3575" max="3575" width="15.140625" style="16" customWidth="1"/>
    <col min="3576" max="3576" width="20.85546875" style="16" customWidth="1"/>
    <col min="3577" max="3577" width="12.85546875" style="16" customWidth="1"/>
    <col min="3578" max="3578" width="12" style="16" customWidth="1"/>
    <col min="3579" max="3579" width="5.42578125" style="16" customWidth="1"/>
    <col min="3580" max="3580" width="25.7109375" style="16" customWidth="1"/>
    <col min="3581" max="3581" width="10" style="16" customWidth="1"/>
    <col min="3582" max="3582" width="21" style="16" customWidth="1"/>
    <col min="3583" max="3583" width="8.140625" style="16" customWidth="1"/>
    <col min="3584" max="3584" width="11.7109375" style="16" customWidth="1"/>
    <col min="3585" max="3588" width="6.42578125" style="16" customWidth="1"/>
    <col min="3589" max="3589" width="8.85546875" style="16" customWidth="1"/>
    <col min="3590" max="3590" width="10" style="16" customWidth="1"/>
    <col min="3591" max="3595" width="8.85546875" style="16" customWidth="1"/>
    <col min="3596" max="3828" width="9.140625" style="16"/>
    <col min="3829" max="3829" width="29.140625" style="16" customWidth="1"/>
    <col min="3830" max="3830" width="24.42578125" style="16" customWidth="1"/>
    <col min="3831" max="3831" width="15.140625" style="16" customWidth="1"/>
    <col min="3832" max="3832" width="20.85546875" style="16" customWidth="1"/>
    <col min="3833" max="3833" width="12.85546875" style="16" customWidth="1"/>
    <col min="3834" max="3834" width="12" style="16" customWidth="1"/>
    <col min="3835" max="3835" width="5.42578125" style="16" customWidth="1"/>
    <col min="3836" max="3836" width="25.7109375" style="16" customWidth="1"/>
    <col min="3837" max="3837" width="10" style="16" customWidth="1"/>
    <col min="3838" max="3838" width="21" style="16" customWidth="1"/>
    <col min="3839" max="3839" width="8.140625" style="16" customWidth="1"/>
    <col min="3840" max="3840" width="11.7109375" style="16" customWidth="1"/>
    <col min="3841" max="3844" width="6.42578125" style="16" customWidth="1"/>
    <col min="3845" max="3845" width="8.85546875" style="16" customWidth="1"/>
    <col min="3846" max="3846" width="10" style="16" customWidth="1"/>
    <col min="3847" max="3851" width="8.85546875" style="16" customWidth="1"/>
    <col min="3852" max="4084" width="9.140625" style="16"/>
    <col min="4085" max="4085" width="29.140625" style="16" customWidth="1"/>
    <col min="4086" max="4086" width="24.42578125" style="16" customWidth="1"/>
    <col min="4087" max="4087" width="15.140625" style="16" customWidth="1"/>
    <col min="4088" max="4088" width="20.85546875" style="16" customWidth="1"/>
    <col min="4089" max="4089" width="12.85546875" style="16" customWidth="1"/>
    <col min="4090" max="4090" width="12" style="16" customWidth="1"/>
    <col min="4091" max="4091" width="5.42578125" style="16" customWidth="1"/>
    <col min="4092" max="4092" width="25.7109375" style="16" customWidth="1"/>
    <col min="4093" max="4093" width="10" style="16" customWidth="1"/>
    <col min="4094" max="4094" width="21" style="16" customWidth="1"/>
    <col min="4095" max="4095" width="8.140625" style="16" customWidth="1"/>
    <col min="4096" max="4096" width="11.7109375" style="16" customWidth="1"/>
    <col min="4097" max="4100" width="6.42578125" style="16" customWidth="1"/>
    <col min="4101" max="4101" width="8.85546875" style="16" customWidth="1"/>
    <col min="4102" max="4102" width="10" style="16" customWidth="1"/>
    <col min="4103" max="4107" width="8.85546875" style="16" customWidth="1"/>
    <col min="4108" max="4340" width="9.140625" style="16"/>
    <col min="4341" max="4341" width="29.140625" style="16" customWidth="1"/>
    <col min="4342" max="4342" width="24.42578125" style="16" customWidth="1"/>
    <col min="4343" max="4343" width="15.140625" style="16" customWidth="1"/>
    <col min="4344" max="4344" width="20.85546875" style="16" customWidth="1"/>
    <col min="4345" max="4345" width="12.85546875" style="16" customWidth="1"/>
    <col min="4346" max="4346" width="12" style="16" customWidth="1"/>
    <col min="4347" max="4347" width="5.42578125" style="16" customWidth="1"/>
    <col min="4348" max="4348" width="25.7109375" style="16" customWidth="1"/>
    <col min="4349" max="4349" width="10" style="16" customWidth="1"/>
    <col min="4350" max="4350" width="21" style="16" customWidth="1"/>
    <col min="4351" max="4351" width="8.140625" style="16" customWidth="1"/>
    <col min="4352" max="4352" width="11.7109375" style="16" customWidth="1"/>
    <col min="4353" max="4356" width="6.42578125" style="16" customWidth="1"/>
    <col min="4357" max="4357" width="8.85546875" style="16" customWidth="1"/>
    <col min="4358" max="4358" width="10" style="16" customWidth="1"/>
    <col min="4359" max="4363" width="8.85546875" style="16" customWidth="1"/>
    <col min="4364" max="4596" width="9.140625" style="16"/>
    <col min="4597" max="4597" width="29.140625" style="16" customWidth="1"/>
    <col min="4598" max="4598" width="24.42578125" style="16" customWidth="1"/>
    <col min="4599" max="4599" width="15.140625" style="16" customWidth="1"/>
    <col min="4600" max="4600" width="20.85546875" style="16" customWidth="1"/>
    <col min="4601" max="4601" width="12.85546875" style="16" customWidth="1"/>
    <col min="4602" max="4602" width="12" style="16" customWidth="1"/>
    <col min="4603" max="4603" width="5.42578125" style="16" customWidth="1"/>
    <col min="4604" max="4604" width="25.7109375" style="16" customWidth="1"/>
    <col min="4605" max="4605" width="10" style="16" customWidth="1"/>
    <col min="4606" max="4606" width="21" style="16" customWidth="1"/>
    <col min="4607" max="4607" width="8.140625" style="16" customWidth="1"/>
    <col min="4608" max="4608" width="11.7109375" style="16" customWidth="1"/>
    <col min="4609" max="4612" width="6.42578125" style="16" customWidth="1"/>
    <col min="4613" max="4613" width="8.85546875" style="16" customWidth="1"/>
    <col min="4614" max="4614" width="10" style="16" customWidth="1"/>
    <col min="4615" max="4619" width="8.85546875" style="16" customWidth="1"/>
    <col min="4620" max="4852" width="9.140625" style="16"/>
    <col min="4853" max="4853" width="29.140625" style="16" customWidth="1"/>
    <col min="4854" max="4854" width="24.42578125" style="16" customWidth="1"/>
    <col min="4855" max="4855" width="15.140625" style="16" customWidth="1"/>
    <col min="4856" max="4856" width="20.85546875" style="16" customWidth="1"/>
    <col min="4857" max="4857" width="12.85546875" style="16" customWidth="1"/>
    <col min="4858" max="4858" width="12" style="16" customWidth="1"/>
    <col min="4859" max="4859" width="5.42578125" style="16" customWidth="1"/>
    <col min="4860" max="4860" width="25.7109375" style="16" customWidth="1"/>
    <col min="4861" max="4861" width="10" style="16" customWidth="1"/>
    <col min="4862" max="4862" width="21" style="16" customWidth="1"/>
    <col min="4863" max="4863" width="8.140625" style="16" customWidth="1"/>
    <col min="4864" max="4864" width="11.7109375" style="16" customWidth="1"/>
    <col min="4865" max="4868" width="6.42578125" style="16" customWidth="1"/>
    <col min="4869" max="4869" width="8.85546875" style="16" customWidth="1"/>
    <col min="4870" max="4870" width="10" style="16" customWidth="1"/>
    <col min="4871" max="4875" width="8.85546875" style="16" customWidth="1"/>
    <col min="4876" max="5108" width="9.140625" style="16"/>
    <col min="5109" max="5109" width="29.140625" style="16" customWidth="1"/>
    <col min="5110" max="5110" width="24.42578125" style="16" customWidth="1"/>
    <col min="5111" max="5111" width="15.140625" style="16" customWidth="1"/>
    <col min="5112" max="5112" width="20.85546875" style="16" customWidth="1"/>
    <col min="5113" max="5113" width="12.85546875" style="16" customWidth="1"/>
    <col min="5114" max="5114" width="12" style="16" customWidth="1"/>
    <col min="5115" max="5115" width="5.42578125" style="16" customWidth="1"/>
    <col min="5116" max="5116" width="25.7109375" style="16" customWidth="1"/>
    <col min="5117" max="5117" width="10" style="16" customWidth="1"/>
    <col min="5118" max="5118" width="21" style="16" customWidth="1"/>
    <col min="5119" max="5119" width="8.140625" style="16" customWidth="1"/>
    <col min="5120" max="5120" width="11.7109375" style="16" customWidth="1"/>
    <col min="5121" max="5124" width="6.42578125" style="16" customWidth="1"/>
    <col min="5125" max="5125" width="8.85546875" style="16" customWidth="1"/>
    <col min="5126" max="5126" width="10" style="16" customWidth="1"/>
    <col min="5127" max="5131" width="8.85546875" style="16" customWidth="1"/>
    <col min="5132" max="5364" width="9.140625" style="16"/>
    <col min="5365" max="5365" width="29.140625" style="16" customWidth="1"/>
    <col min="5366" max="5366" width="24.42578125" style="16" customWidth="1"/>
    <col min="5367" max="5367" width="15.140625" style="16" customWidth="1"/>
    <col min="5368" max="5368" width="20.85546875" style="16" customWidth="1"/>
    <col min="5369" max="5369" width="12.85546875" style="16" customWidth="1"/>
    <col min="5370" max="5370" width="12" style="16" customWidth="1"/>
    <col min="5371" max="5371" width="5.42578125" style="16" customWidth="1"/>
    <col min="5372" max="5372" width="25.7109375" style="16" customWidth="1"/>
    <col min="5373" max="5373" width="10" style="16" customWidth="1"/>
    <col min="5374" max="5374" width="21" style="16" customWidth="1"/>
    <col min="5375" max="5375" width="8.140625" style="16" customWidth="1"/>
    <col min="5376" max="5376" width="11.7109375" style="16" customWidth="1"/>
    <col min="5377" max="5380" width="6.42578125" style="16" customWidth="1"/>
    <col min="5381" max="5381" width="8.85546875" style="16" customWidth="1"/>
    <col min="5382" max="5382" width="10" style="16" customWidth="1"/>
    <col min="5383" max="5387" width="8.85546875" style="16" customWidth="1"/>
    <col min="5388" max="5620" width="9.140625" style="16"/>
    <col min="5621" max="5621" width="29.140625" style="16" customWidth="1"/>
    <col min="5622" max="5622" width="24.42578125" style="16" customWidth="1"/>
    <col min="5623" max="5623" width="15.140625" style="16" customWidth="1"/>
    <col min="5624" max="5624" width="20.85546875" style="16" customWidth="1"/>
    <col min="5625" max="5625" width="12.85546875" style="16" customWidth="1"/>
    <col min="5626" max="5626" width="12" style="16" customWidth="1"/>
    <col min="5627" max="5627" width="5.42578125" style="16" customWidth="1"/>
    <col min="5628" max="5628" width="25.7109375" style="16" customWidth="1"/>
    <col min="5629" max="5629" width="10" style="16" customWidth="1"/>
    <col min="5630" max="5630" width="21" style="16" customWidth="1"/>
    <col min="5631" max="5631" width="8.140625" style="16" customWidth="1"/>
    <col min="5632" max="5632" width="11.7109375" style="16" customWidth="1"/>
    <col min="5633" max="5636" width="6.42578125" style="16" customWidth="1"/>
    <col min="5637" max="5637" width="8.85546875" style="16" customWidth="1"/>
    <col min="5638" max="5638" width="10" style="16" customWidth="1"/>
    <col min="5639" max="5643" width="8.85546875" style="16" customWidth="1"/>
    <col min="5644" max="5876" width="9.140625" style="16"/>
    <col min="5877" max="5877" width="29.140625" style="16" customWidth="1"/>
    <col min="5878" max="5878" width="24.42578125" style="16" customWidth="1"/>
    <col min="5879" max="5879" width="15.140625" style="16" customWidth="1"/>
    <col min="5880" max="5880" width="20.85546875" style="16" customWidth="1"/>
    <col min="5881" max="5881" width="12.85546875" style="16" customWidth="1"/>
    <col min="5882" max="5882" width="12" style="16" customWidth="1"/>
    <col min="5883" max="5883" width="5.42578125" style="16" customWidth="1"/>
    <col min="5884" max="5884" width="25.7109375" style="16" customWidth="1"/>
    <col min="5885" max="5885" width="10" style="16" customWidth="1"/>
    <col min="5886" max="5886" width="21" style="16" customWidth="1"/>
    <col min="5887" max="5887" width="8.140625" style="16" customWidth="1"/>
    <col min="5888" max="5888" width="11.7109375" style="16" customWidth="1"/>
    <col min="5889" max="5892" width="6.42578125" style="16" customWidth="1"/>
    <col min="5893" max="5893" width="8.85546875" style="16" customWidth="1"/>
    <col min="5894" max="5894" width="10" style="16" customWidth="1"/>
    <col min="5895" max="5899" width="8.85546875" style="16" customWidth="1"/>
    <col min="5900" max="6132" width="9.140625" style="16"/>
    <col min="6133" max="6133" width="29.140625" style="16" customWidth="1"/>
    <col min="6134" max="6134" width="24.42578125" style="16" customWidth="1"/>
    <col min="6135" max="6135" width="15.140625" style="16" customWidth="1"/>
    <col min="6136" max="6136" width="20.85546875" style="16" customWidth="1"/>
    <col min="6137" max="6137" width="12.85546875" style="16" customWidth="1"/>
    <col min="6138" max="6138" width="12" style="16" customWidth="1"/>
    <col min="6139" max="6139" width="5.42578125" style="16" customWidth="1"/>
    <col min="6140" max="6140" width="25.7109375" style="16" customWidth="1"/>
    <col min="6141" max="6141" width="10" style="16" customWidth="1"/>
    <col min="6142" max="6142" width="21" style="16" customWidth="1"/>
    <col min="6143" max="6143" width="8.140625" style="16" customWidth="1"/>
    <col min="6144" max="6144" width="11.7109375" style="16" customWidth="1"/>
    <col min="6145" max="6148" width="6.42578125" style="16" customWidth="1"/>
    <col min="6149" max="6149" width="8.85546875" style="16" customWidth="1"/>
    <col min="6150" max="6150" width="10" style="16" customWidth="1"/>
    <col min="6151" max="6155" width="8.85546875" style="16" customWidth="1"/>
    <col min="6156" max="6388" width="9.140625" style="16"/>
    <col min="6389" max="6389" width="29.140625" style="16" customWidth="1"/>
    <col min="6390" max="6390" width="24.42578125" style="16" customWidth="1"/>
    <col min="6391" max="6391" width="15.140625" style="16" customWidth="1"/>
    <col min="6392" max="6392" width="20.85546875" style="16" customWidth="1"/>
    <col min="6393" max="6393" width="12.85546875" style="16" customWidth="1"/>
    <col min="6394" max="6394" width="12" style="16" customWidth="1"/>
    <col min="6395" max="6395" width="5.42578125" style="16" customWidth="1"/>
    <col min="6396" max="6396" width="25.7109375" style="16" customWidth="1"/>
    <col min="6397" max="6397" width="10" style="16" customWidth="1"/>
    <col min="6398" max="6398" width="21" style="16" customWidth="1"/>
    <col min="6399" max="6399" width="8.140625" style="16" customWidth="1"/>
    <col min="6400" max="6400" width="11.7109375" style="16" customWidth="1"/>
    <col min="6401" max="6404" width="6.42578125" style="16" customWidth="1"/>
    <col min="6405" max="6405" width="8.85546875" style="16" customWidth="1"/>
    <col min="6406" max="6406" width="10" style="16" customWidth="1"/>
    <col min="6407" max="6411" width="8.85546875" style="16" customWidth="1"/>
    <col min="6412" max="6644" width="9.140625" style="16"/>
    <col min="6645" max="6645" width="29.140625" style="16" customWidth="1"/>
    <col min="6646" max="6646" width="24.42578125" style="16" customWidth="1"/>
    <col min="6647" max="6647" width="15.140625" style="16" customWidth="1"/>
    <col min="6648" max="6648" width="20.85546875" style="16" customWidth="1"/>
    <col min="6649" max="6649" width="12.85546875" style="16" customWidth="1"/>
    <col min="6650" max="6650" width="12" style="16" customWidth="1"/>
    <col min="6651" max="6651" width="5.42578125" style="16" customWidth="1"/>
    <col min="6652" max="6652" width="25.7109375" style="16" customWidth="1"/>
    <col min="6653" max="6653" width="10" style="16" customWidth="1"/>
    <col min="6654" max="6654" width="21" style="16" customWidth="1"/>
    <col min="6655" max="6655" width="8.140625" style="16" customWidth="1"/>
    <col min="6656" max="6656" width="11.7109375" style="16" customWidth="1"/>
    <col min="6657" max="6660" width="6.42578125" style="16" customWidth="1"/>
    <col min="6661" max="6661" width="8.85546875" style="16" customWidth="1"/>
    <col min="6662" max="6662" width="10" style="16" customWidth="1"/>
    <col min="6663" max="6667" width="8.85546875" style="16" customWidth="1"/>
    <col min="6668" max="6900" width="9.140625" style="16"/>
    <col min="6901" max="6901" width="29.140625" style="16" customWidth="1"/>
    <col min="6902" max="6902" width="24.42578125" style="16" customWidth="1"/>
    <col min="6903" max="6903" width="15.140625" style="16" customWidth="1"/>
    <col min="6904" max="6904" width="20.85546875" style="16" customWidth="1"/>
    <col min="6905" max="6905" width="12.85546875" style="16" customWidth="1"/>
    <col min="6906" max="6906" width="12" style="16" customWidth="1"/>
    <col min="6907" max="6907" width="5.42578125" style="16" customWidth="1"/>
    <col min="6908" max="6908" width="25.7109375" style="16" customWidth="1"/>
    <col min="6909" max="6909" width="10" style="16" customWidth="1"/>
    <col min="6910" max="6910" width="21" style="16" customWidth="1"/>
    <col min="6911" max="6911" width="8.140625" style="16" customWidth="1"/>
    <col min="6912" max="6912" width="11.7109375" style="16" customWidth="1"/>
    <col min="6913" max="6916" width="6.42578125" style="16" customWidth="1"/>
    <col min="6917" max="6917" width="8.85546875" style="16" customWidth="1"/>
    <col min="6918" max="6918" width="10" style="16" customWidth="1"/>
    <col min="6919" max="6923" width="8.85546875" style="16" customWidth="1"/>
    <col min="6924" max="7156" width="9.140625" style="16"/>
    <col min="7157" max="7157" width="29.140625" style="16" customWidth="1"/>
    <col min="7158" max="7158" width="24.42578125" style="16" customWidth="1"/>
    <col min="7159" max="7159" width="15.140625" style="16" customWidth="1"/>
    <col min="7160" max="7160" width="20.85546875" style="16" customWidth="1"/>
    <col min="7161" max="7161" width="12.85546875" style="16" customWidth="1"/>
    <col min="7162" max="7162" width="12" style="16" customWidth="1"/>
    <col min="7163" max="7163" width="5.42578125" style="16" customWidth="1"/>
    <col min="7164" max="7164" width="25.7109375" style="16" customWidth="1"/>
    <col min="7165" max="7165" width="10" style="16" customWidth="1"/>
    <col min="7166" max="7166" width="21" style="16" customWidth="1"/>
    <col min="7167" max="7167" width="8.140625" style="16" customWidth="1"/>
    <col min="7168" max="7168" width="11.7109375" style="16" customWidth="1"/>
    <col min="7169" max="7172" width="6.42578125" style="16" customWidth="1"/>
    <col min="7173" max="7173" width="8.85546875" style="16" customWidth="1"/>
    <col min="7174" max="7174" width="10" style="16" customWidth="1"/>
    <col min="7175" max="7179" width="8.85546875" style="16" customWidth="1"/>
    <col min="7180" max="7412" width="9.140625" style="16"/>
    <col min="7413" max="7413" width="29.140625" style="16" customWidth="1"/>
    <col min="7414" max="7414" width="24.42578125" style="16" customWidth="1"/>
    <col min="7415" max="7415" width="15.140625" style="16" customWidth="1"/>
    <col min="7416" max="7416" width="20.85546875" style="16" customWidth="1"/>
    <col min="7417" max="7417" width="12.85546875" style="16" customWidth="1"/>
    <col min="7418" max="7418" width="12" style="16" customWidth="1"/>
    <col min="7419" max="7419" width="5.42578125" style="16" customWidth="1"/>
    <col min="7420" max="7420" width="25.7109375" style="16" customWidth="1"/>
    <col min="7421" max="7421" width="10" style="16" customWidth="1"/>
    <col min="7422" max="7422" width="21" style="16" customWidth="1"/>
    <col min="7423" max="7423" width="8.140625" style="16" customWidth="1"/>
    <col min="7424" max="7424" width="11.7109375" style="16" customWidth="1"/>
    <col min="7425" max="7428" width="6.42578125" style="16" customWidth="1"/>
    <col min="7429" max="7429" width="8.85546875" style="16" customWidth="1"/>
    <col min="7430" max="7430" width="10" style="16" customWidth="1"/>
    <col min="7431" max="7435" width="8.85546875" style="16" customWidth="1"/>
    <col min="7436" max="7668" width="9.140625" style="16"/>
    <col min="7669" max="7669" width="29.140625" style="16" customWidth="1"/>
    <col min="7670" max="7670" width="24.42578125" style="16" customWidth="1"/>
    <col min="7671" max="7671" width="15.140625" style="16" customWidth="1"/>
    <col min="7672" max="7672" width="20.85546875" style="16" customWidth="1"/>
    <col min="7673" max="7673" width="12.85546875" style="16" customWidth="1"/>
    <col min="7674" max="7674" width="12" style="16" customWidth="1"/>
    <col min="7675" max="7675" width="5.42578125" style="16" customWidth="1"/>
    <col min="7676" max="7676" width="25.7109375" style="16" customWidth="1"/>
    <col min="7677" max="7677" width="10" style="16" customWidth="1"/>
    <col min="7678" max="7678" width="21" style="16" customWidth="1"/>
    <col min="7679" max="7679" width="8.140625" style="16" customWidth="1"/>
    <col min="7680" max="7680" width="11.7109375" style="16" customWidth="1"/>
    <col min="7681" max="7684" width="6.42578125" style="16" customWidth="1"/>
    <col min="7685" max="7685" width="8.85546875" style="16" customWidth="1"/>
    <col min="7686" max="7686" width="10" style="16" customWidth="1"/>
    <col min="7687" max="7691" width="8.85546875" style="16" customWidth="1"/>
    <col min="7692" max="7924" width="9.140625" style="16"/>
    <col min="7925" max="7925" width="29.140625" style="16" customWidth="1"/>
    <col min="7926" max="7926" width="24.42578125" style="16" customWidth="1"/>
    <col min="7927" max="7927" width="15.140625" style="16" customWidth="1"/>
    <col min="7928" max="7928" width="20.85546875" style="16" customWidth="1"/>
    <col min="7929" max="7929" width="12.85546875" style="16" customWidth="1"/>
    <col min="7930" max="7930" width="12" style="16" customWidth="1"/>
    <col min="7931" max="7931" width="5.42578125" style="16" customWidth="1"/>
    <col min="7932" max="7932" width="25.7109375" style="16" customWidth="1"/>
    <col min="7933" max="7933" width="10" style="16" customWidth="1"/>
    <col min="7934" max="7934" width="21" style="16" customWidth="1"/>
    <col min="7935" max="7935" width="8.140625" style="16" customWidth="1"/>
    <col min="7936" max="7936" width="11.7109375" style="16" customWidth="1"/>
    <col min="7937" max="7940" width="6.42578125" style="16" customWidth="1"/>
    <col min="7941" max="7941" width="8.85546875" style="16" customWidth="1"/>
    <col min="7942" max="7942" width="10" style="16" customWidth="1"/>
    <col min="7943" max="7947" width="8.85546875" style="16" customWidth="1"/>
    <col min="7948" max="8180" width="9.140625" style="16"/>
    <col min="8181" max="8181" width="29.140625" style="16" customWidth="1"/>
    <col min="8182" max="8182" width="24.42578125" style="16" customWidth="1"/>
    <col min="8183" max="8183" width="15.140625" style="16" customWidth="1"/>
    <col min="8184" max="8184" width="20.85546875" style="16" customWidth="1"/>
    <col min="8185" max="8185" width="12.85546875" style="16" customWidth="1"/>
    <col min="8186" max="8186" width="12" style="16" customWidth="1"/>
    <col min="8187" max="8187" width="5.42578125" style="16" customWidth="1"/>
    <col min="8188" max="8188" width="25.7109375" style="16" customWidth="1"/>
    <col min="8189" max="8189" width="10" style="16" customWidth="1"/>
    <col min="8190" max="8190" width="21" style="16" customWidth="1"/>
    <col min="8191" max="8191" width="8.140625" style="16" customWidth="1"/>
    <col min="8192" max="8192" width="11.7109375" style="16" customWidth="1"/>
    <col min="8193" max="8196" width="6.42578125" style="16" customWidth="1"/>
    <col min="8197" max="8197" width="8.85546875" style="16" customWidth="1"/>
    <col min="8198" max="8198" width="10" style="16" customWidth="1"/>
    <col min="8199" max="8203" width="8.85546875" style="16" customWidth="1"/>
    <col min="8204" max="8436" width="9.140625" style="16"/>
    <col min="8437" max="8437" width="29.140625" style="16" customWidth="1"/>
    <col min="8438" max="8438" width="24.42578125" style="16" customWidth="1"/>
    <col min="8439" max="8439" width="15.140625" style="16" customWidth="1"/>
    <col min="8440" max="8440" width="20.85546875" style="16" customWidth="1"/>
    <col min="8441" max="8441" width="12.85546875" style="16" customWidth="1"/>
    <col min="8442" max="8442" width="12" style="16" customWidth="1"/>
    <col min="8443" max="8443" width="5.42578125" style="16" customWidth="1"/>
    <col min="8444" max="8444" width="25.7109375" style="16" customWidth="1"/>
    <col min="8445" max="8445" width="10" style="16" customWidth="1"/>
    <col min="8446" max="8446" width="21" style="16" customWidth="1"/>
    <col min="8447" max="8447" width="8.140625" style="16" customWidth="1"/>
    <col min="8448" max="8448" width="11.7109375" style="16" customWidth="1"/>
    <col min="8449" max="8452" width="6.42578125" style="16" customWidth="1"/>
    <col min="8453" max="8453" width="8.85546875" style="16" customWidth="1"/>
    <col min="8454" max="8454" width="10" style="16" customWidth="1"/>
    <col min="8455" max="8459" width="8.85546875" style="16" customWidth="1"/>
    <col min="8460" max="8692" width="9.140625" style="16"/>
    <col min="8693" max="8693" width="29.140625" style="16" customWidth="1"/>
    <col min="8694" max="8694" width="24.42578125" style="16" customWidth="1"/>
    <col min="8695" max="8695" width="15.140625" style="16" customWidth="1"/>
    <col min="8696" max="8696" width="20.85546875" style="16" customWidth="1"/>
    <col min="8697" max="8697" width="12.85546875" style="16" customWidth="1"/>
    <col min="8698" max="8698" width="12" style="16" customWidth="1"/>
    <col min="8699" max="8699" width="5.42578125" style="16" customWidth="1"/>
    <col min="8700" max="8700" width="25.7109375" style="16" customWidth="1"/>
    <col min="8701" max="8701" width="10" style="16" customWidth="1"/>
    <col min="8702" max="8702" width="21" style="16" customWidth="1"/>
    <col min="8703" max="8703" width="8.140625" style="16" customWidth="1"/>
    <col min="8704" max="8704" width="11.7109375" style="16" customWidth="1"/>
    <col min="8705" max="8708" width="6.42578125" style="16" customWidth="1"/>
    <col min="8709" max="8709" width="8.85546875" style="16" customWidth="1"/>
    <col min="8710" max="8710" width="10" style="16" customWidth="1"/>
    <col min="8711" max="8715" width="8.85546875" style="16" customWidth="1"/>
    <col min="8716" max="8948" width="9.140625" style="16"/>
    <col min="8949" max="8949" width="29.140625" style="16" customWidth="1"/>
    <col min="8950" max="8950" width="24.42578125" style="16" customWidth="1"/>
    <col min="8951" max="8951" width="15.140625" style="16" customWidth="1"/>
    <col min="8952" max="8952" width="20.85546875" style="16" customWidth="1"/>
    <col min="8953" max="8953" width="12.85546875" style="16" customWidth="1"/>
    <col min="8954" max="8954" width="12" style="16" customWidth="1"/>
    <col min="8955" max="8955" width="5.42578125" style="16" customWidth="1"/>
    <col min="8956" max="8956" width="25.7109375" style="16" customWidth="1"/>
    <col min="8957" max="8957" width="10" style="16" customWidth="1"/>
    <col min="8958" max="8958" width="21" style="16" customWidth="1"/>
    <col min="8959" max="8959" width="8.140625" style="16" customWidth="1"/>
    <col min="8960" max="8960" width="11.7109375" style="16" customWidth="1"/>
    <col min="8961" max="8964" width="6.42578125" style="16" customWidth="1"/>
    <col min="8965" max="8965" width="8.85546875" style="16" customWidth="1"/>
    <col min="8966" max="8966" width="10" style="16" customWidth="1"/>
    <col min="8967" max="8971" width="8.85546875" style="16" customWidth="1"/>
    <col min="8972" max="9204" width="9.140625" style="16"/>
    <col min="9205" max="9205" width="29.140625" style="16" customWidth="1"/>
    <col min="9206" max="9206" width="24.42578125" style="16" customWidth="1"/>
    <col min="9207" max="9207" width="15.140625" style="16" customWidth="1"/>
    <col min="9208" max="9208" width="20.85546875" style="16" customWidth="1"/>
    <col min="9209" max="9209" width="12.85546875" style="16" customWidth="1"/>
    <col min="9210" max="9210" width="12" style="16" customWidth="1"/>
    <col min="9211" max="9211" width="5.42578125" style="16" customWidth="1"/>
    <col min="9212" max="9212" width="25.7109375" style="16" customWidth="1"/>
    <col min="9213" max="9213" width="10" style="16" customWidth="1"/>
    <col min="9214" max="9214" width="21" style="16" customWidth="1"/>
    <col min="9215" max="9215" width="8.140625" style="16" customWidth="1"/>
    <col min="9216" max="9216" width="11.7109375" style="16" customWidth="1"/>
    <col min="9217" max="9220" width="6.42578125" style="16" customWidth="1"/>
    <col min="9221" max="9221" width="8.85546875" style="16" customWidth="1"/>
    <col min="9222" max="9222" width="10" style="16" customWidth="1"/>
    <col min="9223" max="9227" width="8.85546875" style="16" customWidth="1"/>
    <col min="9228" max="9460" width="9.140625" style="16"/>
    <col min="9461" max="9461" width="29.140625" style="16" customWidth="1"/>
    <col min="9462" max="9462" width="24.42578125" style="16" customWidth="1"/>
    <col min="9463" max="9463" width="15.140625" style="16" customWidth="1"/>
    <col min="9464" max="9464" width="20.85546875" style="16" customWidth="1"/>
    <col min="9465" max="9465" width="12.85546875" style="16" customWidth="1"/>
    <col min="9466" max="9466" width="12" style="16" customWidth="1"/>
    <col min="9467" max="9467" width="5.42578125" style="16" customWidth="1"/>
    <col min="9468" max="9468" width="25.7109375" style="16" customWidth="1"/>
    <col min="9469" max="9469" width="10" style="16" customWidth="1"/>
    <col min="9470" max="9470" width="21" style="16" customWidth="1"/>
    <col min="9471" max="9471" width="8.140625" style="16" customWidth="1"/>
    <col min="9472" max="9472" width="11.7109375" style="16" customWidth="1"/>
    <col min="9473" max="9476" width="6.42578125" style="16" customWidth="1"/>
    <col min="9477" max="9477" width="8.85546875" style="16" customWidth="1"/>
    <col min="9478" max="9478" width="10" style="16" customWidth="1"/>
    <col min="9479" max="9483" width="8.85546875" style="16" customWidth="1"/>
    <col min="9484" max="9716" width="9.140625" style="16"/>
    <col min="9717" max="9717" width="29.140625" style="16" customWidth="1"/>
    <col min="9718" max="9718" width="24.42578125" style="16" customWidth="1"/>
    <col min="9719" max="9719" width="15.140625" style="16" customWidth="1"/>
    <col min="9720" max="9720" width="20.85546875" style="16" customWidth="1"/>
    <col min="9721" max="9721" width="12.85546875" style="16" customWidth="1"/>
    <col min="9722" max="9722" width="12" style="16" customWidth="1"/>
    <col min="9723" max="9723" width="5.42578125" style="16" customWidth="1"/>
    <col min="9724" max="9724" width="25.7109375" style="16" customWidth="1"/>
    <col min="9725" max="9725" width="10" style="16" customWidth="1"/>
    <col min="9726" max="9726" width="21" style="16" customWidth="1"/>
    <col min="9727" max="9727" width="8.140625" style="16" customWidth="1"/>
    <col min="9728" max="9728" width="11.7109375" style="16" customWidth="1"/>
    <col min="9729" max="9732" width="6.42578125" style="16" customWidth="1"/>
    <col min="9733" max="9733" width="8.85546875" style="16" customWidth="1"/>
    <col min="9734" max="9734" width="10" style="16" customWidth="1"/>
    <col min="9735" max="9739" width="8.85546875" style="16" customWidth="1"/>
    <col min="9740" max="9972" width="9.140625" style="16"/>
    <col min="9973" max="9973" width="29.140625" style="16" customWidth="1"/>
    <col min="9974" max="9974" width="24.42578125" style="16" customWidth="1"/>
    <col min="9975" max="9975" width="15.140625" style="16" customWidth="1"/>
    <col min="9976" max="9976" width="20.85546875" style="16" customWidth="1"/>
    <col min="9977" max="9977" width="12.85546875" style="16" customWidth="1"/>
    <col min="9978" max="9978" width="12" style="16" customWidth="1"/>
    <col min="9979" max="9979" width="5.42578125" style="16" customWidth="1"/>
    <col min="9980" max="9980" width="25.7109375" style="16" customWidth="1"/>
    <col min="9981" max="9981" width="10" style="16" customWidth="1"/>
    <col min="9982" max="9982" width="21" style="16" customWidth="1"/>
    <col min="9983" max="9983" width="8.140625" style="16" customWidth="1"/>
    <col min="9984" max="9984" width="11.7109375" style="16" customWidth="1"/>
    <col min="9985" max="9988" width="6.42578125" style="16" customWidth="1"/>
    <col min="9989" max="9989" width="8.85546875" style="16" customWidth="1"/>
    <col min="9990" max="9990" width="10" style="16" customWidth="1"/>
    <col min="9991" max="9995" width="8.85546875" style="16" customWidth="1"/>
    <col min="9996" max="10228" width="9.140625" style="16"/>
    <col min="10229" max="10229" width="29.140625" style="16" customWidth="1"/>
    <col min="10230" max="10230" width="24.42578125" style="16" customWidth="1"/>
    <col min="10231" max="10231" width="15.140625" style="16" customWidth="1"/>
    <col min="10232" max="10232" width="20.85546875" style="16" customWidth="1"/>
    <col min="10233" max="10233" width="12.85546875" style="16" customWidth="1"/>
    <col min="10234" max="10234" width="12" style="16" customWidth="1"/>
    <col min="10235" max="10235" width="5.42578125" style="16" customWidth="1"/>
    <col min="10236" max="10236" width="25.7109375" style="16" customWidth="1"/>
    <col min="10237" max="10237" width="10" style="16" customWidth="1"/>
    <col min="10238" max="10238" width="21" style="16" customWidth="1"/>
    <col min="10239" max="10239" width="8.140625" style="16" customWidth="1"/>
    <col min="10240" max="10240" width="11.7109375" style="16" customWidth="1"/>
    <col min="10241" max="10244" width="6.42578125" style="16" customWidth="1"/>
    <col min="10245" max="10245" width="8.85546875" style="16" customWidth="1"/>
    <col min="10246" max="10246" width="10" style="16" customWidth="1"/>
    <col min="10247" max="10251" width="8.85546875" style="16" customWidth="1"/>
    <col min="10252" max="10484" width="9.140625" style="16"/>
    <col min="10485" max="10485" width="29.140625" style="16" customWidth="1"/>
    <col min="10486" max="10486" width="24.42578125" style="16" customWidth="1"/>
    <col min="10487" max="10487" width="15.140625" style="16" customWidth="1"/>
    <col min="10488" max="10488" width="20.85546875" style="16" customWidth="1"/>
    <col min="10489" max="10489" width="12.85546875" style="16" customWidth="1"/>
    <col min="10490" max="10490" width="12" style="16" customWidth="1"/>
    <col min="10491" max="10491" width="5.42578125" style="16" customWidth="1"/>
    <col min="10492" max="10492" width="25.7109375" style="16" customWidth="1"/>
    <col min="10493" max="10493" width="10" style="16" customWidth="1"/>
    <col min="10494" max="10494" width="21" style="16" customWidth="1"/>
    <col min="10495" max="10495" width="8.140625" style="16" customWidth="1"/>
    <col min="10496" max="10496" width="11.7109375" style="16" customWidth="1"/>
    <col min="10497" max="10500" width="6.42578125" style="16" customWidth="1"/>
    <col min="10501" max="10501" width="8.85546875" style="16" customWidth="1"/>
    <col min="10502" max="10502" width="10" style="16" customWidth="1"/>
    <col min="10503" max="10507" width="8.85546875" style="16" customWidth="1"/>
    <col min="10508" max="10740" width="9.140625" style="16"/>
    <col min="10741" max="10741" width="29.140625" style="16" customWidth="1"/>
    <col min="10742" max="10742" width="24.42578125" style="16" customWidth="1"/>
    <col min="10743" max="10743" width="15.140625" style="16" customWidth="1"/>
    <col min="10744" max="10744" width="20.85546875" style="16" customWidth="1"/>
    <col min="10745" max="10745" width="12.85546875" style="16" customWidth="1"/>
    <col min="10746" max="10746" width="12" style="16" customWidth="1"/>
    <col min="10747" max="10747" width="5.42578125" style="16" customWidth="1"/>
    <col min="10748" max="10748" width="25.7109375" style="16" customWidth="1"/>
    <col min="10749" max="10749" width="10" style="16" customWidth="1"/>
    <col min="10750" max="10750" width="21" style="16" customWidth="1"/>
    <col min="10751" max="10751" width="8.140625" style="16" customWidth="1"/>
    <col min="10752" max="10752" width="11.7109375" style="16" customWidth="1"/>
    <col min="10753" max="10756" width="6.42578125" style="16" customWidth="1"/>
    <col min="10757" max="10757" width="8.85546875" style="16" customWidth="1"/>
    <col min="10758" max="10758" width="10" style="16" customWidth="1"/>
    <col min="10759" max="10763" width="8.85546875" style="16" customWidth="1"/>
    <col min="10764" max="10996" width="9.140625" style="16"/>
    <col min="10997" max="10997" width="29.140625" style="16" customWidth="1"/>
    <col min="10998" max="10998" width="24.42578125" style="16" customWidth="1"/>
    <col min="10999" max="10999" width="15.140625" style="16" customWidth="1"/>
    <col min="11000" max="11000" width="20.85546875" style="16" customWidth="1"/>
    <col min="11001" max="11001" width="12.85546875" style="16" customWidth="1"/>
    <col min="11002" max="11002" width="12" style="16" customWidth="1"/>
    <col min="11003" max="11003" width="5.42578125" style="16" customWidth="1"/>
    <col min="11004" max="11004" width="25.7109375" style="16" customWidth="1"/>
    <col min="11005" max="11005" width="10" style="16" customWidth="1"/>
    <col min="11006" max="11006" width="21" style="16" customWidth="1"/>
    <col min="11007" max="11007" width="8.140625" style="16" customWidth="1"/>
    <col min="11008" max="11008" width="11.7109375" style="16" customWidth="1"/>
    <col min="11009" max="11012" width="6.42578125" style="16" customWidth="1"/>
    <col min="11013" max="11013" width="8.85546875" style="16" customWidth="1"/>
    <col min="11014" max="11014" width="10" style="16" customWidth="1"/>
    <col min="11015" max="11019" width="8.85546875" style="16" customWidth="1"/>
    <col min="11020" max="11252" width="9.140625" style="16"/>
    <col min="11253" max="11253" width="29.140625" style="16" customWidth="1"/>
    <col min="11254" max="11254" width="24.42578125" style="16" customWidth="1"/>
    <col min="11255" max="11255" width="15.140625" style="16" customWidth="1"/>
    <col min="11256" max="11256" width="20.85546875" style="16" customWidth="1"/>
    <col min="11257" max="11257" width="12.85546875" style="16" customWidth="1"/>
    <col min="11258" max="11258" width="12" style="16" customWidth="1"/>
    <col min="11259" max="11259" width="5.42578125" style="16" customWidth="1"/>
    <col min="11260" max="11260" width="25.7109375" style="16" customWidth="1"/>
    <col min="11261" max="11261" width="10" style="16" customWidth="1"/>
    <col min="11262" max="11262" width="21" style="16" customWidth="1"/>
    <col min="11263" max="11263" width="8.140625" style="16" customWidth="1"/>
    <col min="11264" max="11264" width="11.7109375" style="16" customWidth="1"/>
    <col min="11265" max="11268" width="6.42578125" style="16" customWidth="1"/>
    <col min="11269" max="11269" width="8.85546875" style="16" customWidth="1"/>
    <col min="11270" max="11270" width="10" style="16" customWidth="1"/>
    <col min="11271" max="11275" width="8.85546875" style="16" customWidth="1"/>
    <col min="11276" max="11508" width="9.140625" style="16"/>
    <col min="11509" max="11509" width="29.140625" style="16" customWidth="1"/>
    <col min="11510" max="11510" width="24.42578125" style="16" customWidth="1"/>
    <col min="11511" max="11511" width="15.140625" style="16" customWidth="1"/>
    <col min="11512" max="11512" width="20.85546875" style="16" customWidth="1"/>
    <col min="11513" max="11513" width="12.85546875" style="16" customWidth="1"/>
    <col min="11514" max="11514" width="12" style="16" customWidth="1"/>
    <col min="11515" max="11515" width="5.42578125" style="16" customWidth="1"/>
    <col min="11516" max="11516" width="25.7109375" style="16" customWidth="1"/>
    <col min="11517" max="11517" width="10" style="16" customWidth="1"/>
    <col min="11518" max="11518" width="21" style="16" customWidth="1"/>
    <col min="11519" max="11519" width="8.140625" style="16" customWidth="1"/>
    <col min="11520" max="11520" width="11.7109375" style="16" customWidth="1"/>
    <col min="11521" max="11524" width="6.42578125" style="16" customWidth="1"/>
    <col min="11525" max="11525" width="8.85546875" style="16" customWidth="1"/>
    <col min="11526" max="11526" width="10" style="16" customWidth="1"/>
    <col min="11527" max="11531" width="8.85546875" style="16" customWidth="1"/>
    <col min="11532" max="11764" width="9.140625" style="16"/>
    <col min="11765" max="11765" width="29.140625" style="16" customWidth="1"/>
    <col min="11766" max="11766" width="24.42578125" style="16" customWidth="1"/>
    <col min="11767" max="11767" width="15.140625" style="16" customWidth="1"/>
    <col min="11768" max="11768" width="20.85546875" style="16" customWidth="1"/>
    <col min="11769" max="11769" width="12.85546875" style="16" customWidth="1"/>
    <col min="11770" max="11770" width="12" style="16" customWidth="1"/>
    <col min="11771" max="11771" width="5.42578125" style="16" customWidth="1"/>
    <col min="11772" max="11772" width="25.7109375" style="16" customWidth="1"/>
    <col min="11773" max="11773" width="10" style="16" customWidth="1"/>
    <col min="11774" max="11774" width="21" style="16" customWidth="1"/>
    <col min="11775" max="11775" width="8.140625" style="16" customWidth="1"/>
    <col min="11776" max="11776" width="11.7109375" style="16" customWidth="1"/>
    <col min="11777" max="11780" width="6.42578125" style="16" customWidth="1"/>
    <col min="11781" max="11781" width="8.85546875" style="16" customWidth="1"/>
    <col min="11782" max="11782" width="10" style="16" customWidth="1"/>
    <col min="11783" max="11787" width="8.85546875" style="16" customWidth="1"/>
    <col min="11788" max="12020" width="9.140625" style="16"/>
    <col min="12021" max="12021" width="29.140625" style="16" customWidth="1"/>
    <col min="12022" max="12022" width="24.42578125" style="16" customWidth="1"/>
    <col min="12023" max="12023" width="15.140625" style="16" customWidth="1"/>
    <col min="12024" max="12024" width="20.85546875" style="16" customWidth="1"/>
    <col min="12025" max="12025" width="12.85546875" style="16" customWidth="1"/>
    <col min="12026" max="12026" width="12" style="16" customWidth="1"/>
    <col min="12027" max="12027" width="5.42578125" style="16" customWidth="1"/>
    <col min="12028" max="12028" width="25.7109375" style="16" customWidth="1"/>
    <col min="12029" max="12029" width="10" style="16" customWidth="1"/>
    <col min="12030" max="12030" width="21" style="16" customWidth="1"/>
    <col min="12031" max="12031" width="8.140625" style="16" customWidth="1"/>
    <col min="12032" max="12032" width="11.7109375" style="16" customWidth="1"/>
    <col min="12033" max="12036" width="6.42578125" style="16" customWidth="1"/>
    <col min="12037" max="12037" width="8.85546875" style="16" customWidth="1"/>
    <col min="12038" max="12038" width="10" style="16" customWidth="1"/>
    <col min="12039" max="12043" width="8.85546875" style="16" customWidth="1"/>
    <col min="12044" max="12276" width="9.140625" style="16"/>
    <col min="12277" max="12277" width="29.140625" style="16" customWidth="1"/>
    <col min="12278" max="12278" width="24.42578125" style="16" customWidth="1"/>
    <col min="12279" max="12279" width="15.140625" style="16" customWidth="1"/>
    <col min="12280" max="12280" width="20.85546875" style="16" customWidth="1"/>
    <col min="12281" max="12281" width="12.85546875" style="16" customWidth="1"/>
    <col min="12282" max="12282" width="12" style="16" customWidth="1"/>
    <col min="12283" max="12283" width="5.42578125" style="16" customWidth="1"/>
    <col min="12284" max="12284" width="25.7109375" style="16" customWidth="1"/>
    <col min="12285" max="12285" width="10" style="16" customWidth="1"/>
    <col min="12286" max="12286" width="21" style="16" customWidth="1"/>
    <col min="12287" max="12287" width="8.140625" style="16" customWidth="1"/>
    <col min="12288" max="12288" width="11.7109375" style="16" customWidth="1"/>
    <col min="12289" max="12292" width="6.42578125" style="16" customWidth="1"/>
    <col min="12293" max="12293" width="8.85546875" style="16" customWidth="1"/>
    <col min="12294" max="12294" width="10" style="16" customWidth="1"/>
    <col min="12295" max="12299" width="8.85546875" style="16" customWidth="1"/>
    <col min="12300" max="12532" width="9.140625" style="16"/>
    <col min="12533" max="12533" width="29.140625" style="16" customWidth="1"/>
    <col min="12534" max="12534" width="24.42578125" style="16" customWidth="1"/>
    <col min="12535" max="12535" width="15.140625" style="16" customWidth="1"/>
    <col min="12536" max="12536" width="20.85546875" style="16" customWidth="1"/>
    <col min="12537" max="12537" width="12.85546875" style="16" customWidth="1"/>
    <col min="12538" max="12538" width="12" style="16" customWidth="1"/>
    <col min="12539" max="12539" width="5.42578125" style="16" customWidth="1"/>
    <col min="12540" max="12540" width="25.7109375" style="16" customWidth="1"/>
    <col min="12541" max="12541" width="10" style="16" customWidth="1"/>
    <col min="12542" max="12542" width="21" style="16" customWidth="1"/>
    <col min="12543" max="12543" width="8.140625" style="16" customWidth="1"/>
    <col min="12544" max="12544" width="11.7109375" style="16" customWidth="1"/>
    <col min="12545" max="12548" width="6.42578125" style="16" customWidth="1"/>
    <col min="12549" max="12549" width="8.85546875" style="16" customWidth="1"/>
    <col min="12550" max="12550" width="10" style="16" customWidth="1"/>
    <col min="12551" max="12555" width="8.85546875" style="16" customWidth="1"/>
    <col min="12556" max="12788" width="9.140625" style="16"/>
    <col min="12789" max="12789" width="29.140625" style="16" customWidth="1"/>
    <col min="12790" max="12790" width="24.42578125" style="16" customWidth="1"/>
    <col min="12791" max="12791" width="15.140625" style="16" customWidth="1"/>
    <col min="12792" max="12792" width="20.85546875" style="16" customWidth="1"/>
    <col min="12793" max="12793" width="12.85546875" style="16" customWidth="1"/>
    <col min="12794" max="12794" width="12" style="16" customWidth="1"/>
    <col min="12795" max="12795" width="5.42578125" style="16" customWidth="1"/>
    <col min="12796" max="12796" width="25.7109375" style="16" customWidth="1"/>
    <col min="12797" max="12797" width="10" style="16" customWidth="1"/>
    <col min="12798" max="12798" width="21" style="16" customWidth="1"/>
    <col min="12799" max="12799" width="8.140625" style="16" customWidth="1"/>
    <col min="12800" max="12800" width="11.7109375" style="16" customWidth="1"/>
    <col min="12801" max="12804" width="6.42578125" style="16" customWidth="1"/>
    <col min="12805" max="12805" width="8.85546875" style="16" customWidth="1"/>
    <col min="12806" max="12806" width="10" style="16" customWidth="1"/>
    <col min="12807" max="12811" width="8.85546875" style="16" customWidth="1"/>
    <col min="12812" max="13044" width="9.140625" style="16"/>
    <col min="13045" max="13045" width="29.140625" style="16" customWidth="1"/>
    <col min="13046" max="13046" width="24.42578125" style="16" customWidth="1"/>
    <col min="13047" max="13047" width="15.140625" style="16" customWidth="1"/>
    <col min="13048" max="13048" width="20.85546875" style="16" customWidth="1"/>
    <col min="13049" max="13049" width="12.85546875" style="16" customWidth="1"/>
    <col min="13050" max="13050" width="12" style="16" customWidth="1"/>
    <col min="13051" max="13051" width="5.42578125" style="16" customWidth="1"/>
    <col min="13052" max="13052" width="25.7109375" style="16" customWidth="1"/>
    <col min="13053" max="13053" width="10" style="16" customWidth="1"/>
    <col min="13054" max="13054" width="21" style="16" customWidth="1"/>
    <col min="13055" max="13055" width="8.140625" style="16" customWidth="1"/>
    <col min="13056" max="13056" width="11.7109375" style="16" customWidth="1"/>
    <col min="13057" max="13060" width="6.42578125" style="16" customWidth="1"/>
    <col min="13061" max="13061" width="8.85546875" style="16" customWidth="1"/>
    <col min="13062" max="13062" width="10" style="16" customWidth="1"/>
    <col min="13063" max="13067" width="8.85546875" style="16" customWidth="1"/>
    <col min="13068" max="13300" width="9.140625" style="16"/>
    <col min="13301" max="13301" width="29.140625" style="16" customWidth="1"/>
    <col min="13302" max="13302" width="24.42578125" style="16" customWidth="1"/>
    <col min="13303" max="13303" width="15.140625" style="16" customWidth="1"/>
    <col min="13304" max="13304" width="20.85546875" style="16" customWidth="1"/>
    <col min="13305" max="13305" width="12.85546875" style="16" customWidth="1"/>
    <col min="13306" max="13306" width="12" style="16" customWidth="1"/>
    <col min="13307" max="13307" width="5.42578125" style="16" customWidth="1"/>
    <col min="13308" max="13308" width="25.7109375" style="16" customWidth="1"/>
    <col min="13309" max="13309" width="10" style="16" customWidth="1"/>
    <col min="13310" max="13310" width="21" style="16" customWidth="1"/>
    <col min="13311" max="13311" width="8.140625" style="16" customWidth="1"/>
    <col min="13312" max="13312" width="11.7109375" style="16" customWidth="1"/>
    <col min="13313" max="13316" width="6.42578125" style="16" customWidth="1"/>
    <col min="13317" max="13317" width="8.85546875" style="16" customWidth="1"/>
    <col min="13318" max="13318" width="10" style="16" customWidth="1"/>
    <col min="13319" max="13323" width="8.85546875" style="16" customWidth="1"/>
    <col min="13324" max="13556" width="9.140625" style="16"/>
    <col min="13557" max="13557" width="29.140625" style="16" customWidth="1"/>
    <col min="13558" max="13558" width="24.42578125" style="16" customWidth="1"/>
    <col min="13559" max="13559" width="15.140625" style="16" customWidth="1"/>
    <col min="13560" max="13560" width="20.85546875" style="16" customWidth="1"/>
    <col min="13561" max="13561" width="12.85546875" style="16" customWidth="1"/>
    <col min="13562" max="13562" width="12" style="16" customWidth="1"/>
    <col min="13563" max="13563" width="5.42578125" style="16" customWidth="1"/>
    <col min="13564" max="13564" width="25.7109375" style="16" customWidth="1"/>
    <col min="13565" max="13565" width="10" style="16" customWidth="1"/>
    <col min="13566" max="13566" width="21" style="16" customWidth="1"/>
    <col min="13567" max="13567" width="8.140625" style="16" customWidth="1"/>
    <col min="13568" max="13568" width="11.7109375" style="16" customWidth="1"/>
    <col min="13569" max="13572" width="6.42578125" style="16" customWidth="1"/>
    <col min="13573" max="13573" width="8.85546875" style="16" customWidth="1"/>
    <col min="13574" max="13574" width="10" style="16" customWidth="1"/>
    <col min="13575" max="13579" width="8.85546875" style="16" customWidth="1"/>
    <col min="13580" max="13812" width="9.140625" style="16"/>
    <col min="13813" max="13813" width="29.140625" style="16" customWidth="1"/>
    <col min="13814" max="13814" width="24.42578125" style="16" customWidth="1"/>
    <col min="13815" max="13815" width="15.140625" style="16" customWidth="1"/>
    <col min="13816" max="13816" width="20.85546875" style="16" customWidth="1"/>
    <col min="13817" max="13817" width="12.85546875" style="16" customWidth="1"/>
    <col min="13818" max="13818" width="12" style="16" customWidth="1"/>
    <col min="13819" max="13819" width="5.42578125" style="16" customWidth="1"/>
    <col min="13820" max="13820" width="25.7109375" style="16" customWidth="1"/>
    <col min="13821" max="13821" width="10" style="16" customWidth="1"/>
    <col min="13822" max="13822" width="21" style="16" customWidth="1"/>
    <col min="13823" max="13823" width="8.140625" style="16" customWidth="1"/>
    <col min="13824" max="13824" width="11.7109375" style="16" customWidth="1"/>
    <col min="13825" max="13828" width="6.42578125" style="16" customWidth="1"/>
    <col min="13829" max="13829" width="8.85546875" style="16" customWidth="1"/>
    <col min="13830" max="13830" width="10" style="16" customWidth="1"/>
    <col min="13831" max="13835" width="8.85546875" style="16" customWidth="1"/>
    <col min="13836" max="14068" width="9.140625" style="16"/>
    <col min="14069" max="14069" width="29.140625" style="16" customWidth="1"/>
    <col min="14070" max="14070" width="24.42578125" style="16" customWidth="1"/>
    <col min="14071" max="14071" width="15.140625" style="16" customWidth="1"/>
    <col min="14072" max="14072" width="20.85546875" style="16" customWidth="1"/>
    <col min="14073" max="14073" width="12.85546875" style="16" customWidth="1"/>
    <col min="14074" max="14074" width="12" style="16" customWidth="1"/>
    <col min="14075" max="14075" width="5.42578125" style="16" customWidth="1"/>
    <col min="14076" max="14076" width="25.7109375" style="16" customWidth="1"/>
    <col min="14077" max="14077" width="10" style="16" customWidth="1"/>
    <col min="14078" max="14078" width="21" style="16" customWidth="1"/>
    <col min="14079" max="14079" width="8.140625" style="16" customWidth="1"/>
    <col min="14080" max="14080" width="11.7109375" style="16" customWidth="1"/>
    <col min="14081" max="14084" width="6.42578125" style="16" customWidth="1"/>
    <col min="14085" max="14085" width="8.85546875" style="16" customWidth="1"/>
    <col min="14086" max="14086" width="10" style="16" customWidth="1"/>
    <col min="14087" max="14091" width="8.85546875" style="16" customWidth="1"/>
    <col min="14092" max="14324" width="9.140625" style="16"/>
    <col min="14325" max="14325" width="29.140625" style="16" customWidth="1"/>
    <col min="14326" max="14326" width="24.42578125" style="16" customWidth="1"/>
    <col min="14327" max="14327" width="15.140625" style="16" customWidth="1"/>
    <col min="14328" max="14328" width="20.85546875" style="16" customWidth="1"/>
    <col min="14329" max="14329" width="12.85546875" style="16" customWidth="1"/>
    <col min="14330" max="14330" width="12" style="16" customWidth="1"/>
    <col min="14331" max="14331" width="5.42578125" style="16" customWidth="1"/>
    <col min="14332" max="14332" width="25.7109375" style="16" customWidth="1"/>
    <col min="14333" max="14333" width="10" style="16" customWidth="1"/>
    <col min="14334" max="14334" width="21" style="16" customWidth="1"/>
    <col min="14335" max="14335" width="8.140625" style="16" customWidth="1"/>
    <col min="14336" max="14336" width="11.7109375" style="16" customWidth="1"/>
    <col min="14337" max="14340" width="6.42578125" style="16" customWidth="1"/>
    <col min="14341" max="14341" width="8.85546875" style="16" customWidth="1"/>
    <col min="14342" max="14342" width="10" style="16" customWidth="1"/>
    <col min="14343" max="14347" width="8.85546875" style="16" customWidth="1"/>
    <col min="14348" max="14580" width="9.140625" style="16"/>
    <col min="14581" max="14581" width="29.140625" style="16" customWidth="1"/>
    <col min="14582" max="14582" width="24.42578125" style="16" customWidth="1"/>
    <col min="14583" max="14583" width="15.140625" style="16" customWidth="1"/>
    <col min="14584" max="14584" width="20.85546875" style="16" customWidth="1"/>
    <col min="14585" max="14585" width="12.85546875" style="16" customWidth="1"/>
    <col min="14586" max="14586" width="12" style="16" customWidth="1"/>
    <col min="14587" max="14587" width="5.42578125" style="16" customWidth="1"/>
    <col min="14588" max="14588" width="25.7109375" style="16" customWidth="1"/>
    <col min="14589" max="14589" width="10" style="16" customWidth="1"/>
    <col min="14590" max="14590" width="21" style="16" customWidth="1"/>
    <col min="14591" max="14591" width="8.140625" style="16" customWidth="1"/>
    <col min="14592" max="14592" width="11.7109375" style="16" customWidth="1"/>
    <col min="14593" max="14596" width="6.42578125" style="16" customWidth="1"/>
    <col min="14597" max="14597" width="8.85546875" style="16" customWidth="1"/>
    <col min="14598" max="14598" width="10" style="16" customWidth="1"/>
    <col min="14599" max="14603" width="8.85546875" style="16" customWidth="1"/>
    <col min="14604" max="14836" width="9.140625" style="16"/>
    <col min="14837" max="14837" width="29.140625" style="16" customWidth="1"/>
    <col min="14838" max="14838" width="24.42578125" style="16" customWidth="1"/>
    <col min="14839" max="14839" width="15.140625" style="16" customWidth="1"/>
    <col min="14840" max="14840" width="20.85546875" style="16" customWidth="1"/>
    <col min="14841" max="14841" width="12.85546875" style="16" customWidth="1"/>
    <col min="14842" max="14842" width="12" style="16" customWidth="1"/>
    <col min="14843" max="14843" width="5.42578125" style="16" customWidth="1"/>
    <col min="14844" max="14844" width="25.7109375" style="16" customWidth="1"/>
    <col min="14845" max="14845" width="10" style="16" customWidth="1"/>
    <col min="14846" max="14846" width="21" style="16" customWidth="1"/>
    <col min="14847" max="14847" width="8.140625" style="16" customWidth="1"/>
    <col min="14848" max="14848" width="11.7109375" style="16" customWidth="1"/>
    <col min="14849" max="14852" width="6.42578125" style="16" customWidth="1"/>
    <col min="14853" max="14853" width="8.85546875" style="16" customWidth="1"/>
    <col min="14854" max="14854" width="10" style="16" customWidth="1"/>
    <col min="14855" max="14859" width="8.85546875" style="16" customWidth="1"/>
    <col min="14860" max="15092" width="9.140625" style="16"/>
    <col min="15093" max="15093" width="29.140625" style="16" customWidth="1"/>
    <col min="15094" max="15094" width="24.42578125" style="16" customWidth="1"/>
    <col min="15095" max="15095" width="15.140625" style="16" customWidth="1"/>
    <col min="15096" max="15096" width="20.85546875" style="16" customWidth="1"/>
    <col min="15097" max="15097" width="12.85546875" style="16" customWidth="1"/>
    <col min="15098" max="15098" width="12" style="16" customWidth="1"/>
    <col min="15099" max="15099" width="5.42578125" style="16" customWidth="1"/>
    <col min="15100" max="15100" width="25.7109375" style="16" customWidth="1"/>
    <col min="15101" max="15101" width="10" style="16" customWidth="1"/>
    <col min="15102" max="15102" width="21" style="16" customWidth="1"/>
    <col min="15103" max="15103" width="8.140625" style="16" customWidth="1"/>
    <col min="15104" max="15104" width="11.7109375" style="16" customWidth="1"/>
    <col min="15105" max="15108" width="6.42578125" style="16" customWidth="1"/>
    <col min="15109" max="15109" width="8.85546875" style="16" customWidth="1"/>
    <col min="15110" max="15110" width="10" style="16" customWidth="1"/>
    <col min="15111" max="15115" width="8.85546875" style="16" customWidth="1"/>
    <col min="15116" max="15348" width="9.140625" style="16"/>
    <col min="15349" max="15349" width="29.140625" style="16" customWidth="1"/>
    <col min="15350" max="15350" width="24.42578125" style="16" customWidth="1"/>
    <col min="15351" max="15351" width="15.140625" style="16" customWidth="1"/>
    <col min="15352" max="15352" width="20.85546875" style="16" customWidth="1"/>
    <col min="15353" max="15353" width="12.85546875" style="16" customWidth="1"/>
    <col min="15354" max="15354" width="12" style="16" customWidth="1"/>
    <col min="15355" max="15355" width="5.42578125" style="16" customWidth="1"/>
    <col min="15356" max="15356" width="25.7109375" style="16" customWidth="1"/>
    <col min="15357" max="15357" width="10" style="16" customWidth="1"/>
    <col min="15358" max="15358" width="21" style="16" customWidth="1"/>
    <col min="15359" max="15359" width="8.140625" style="16" customWidth="1"/>
    <col min="15360" max="15360" width="11.7109375" style="16" customWidth="1"/>
    <col min="15361" max="15364" width="6.42578125" style="16" customWidth="1"/>
    <col min="15365" max="15365" width="8.85546875" style="16" customWidth="1"/>
    <col min="15366" max="15366" width="10" style="16" customWidth="1"/>
    <col min="15367" max="15371" width="8.85546875" style="16" customWidth="1"/>
    <col min="15372" max="15604" width="9.140625" style="16"/>
    <col min="15605" max="15605" width="29.140625" style="16" customWidth="1"/>
    <col min="15606" max="15606" width="24.42578125" style="16" customWidth="1"/>
    <col min="15607" max="15607" width="15.140625" style="16" customWidth="1"/>
    <col min="15608" max="15608" width="20.85546875" style="16" customWidth="1"/>
    <col min="15609" max="15609" width="12.85546875" style="16" customWidth="1"/>
    <col min="15610" max="15610" width="12" style="16" customWidth="1"/>
    <col min="15611" max="15611" width="5.42578125" style="16" customWidth="1"/>
    <col min="15612" max="15612" width="25.7109375" style="16" customWidth="1"/>
    <col min="15613" max="15613" width="10" style="16" customWidth="1"/>
    <col min="15614" max="15614" width="21" style="16" customWidth="1"/>
    <col min="15615" max="15615" width="8.140625" style="16" customWidth="1"/>
    <col min="15616" max="15616" width="11.7109375" style="16" customWidth="1"/>
    <col min="15617" max="15620" width="6.42578125" style="16" customWidth="1"/>
    <col min="15621" max="15621" width="8.85546875" style="16" customWidth="1"/>
    <col min="15622" max="15622" width="10" style="16" customWidth="1"/>
    <col min="15623" max="15627" width="8.85546875" style="16" customWidth="1"/>
    <col min="15628" max="15860" width="9.140625" style="16"/>
    <col min="15861" max="15861" width="29.140625" style="16" customWidth="1"/>
    <col min="15862" max="15862" width="24.42578125" style="16" customWidth="1"/>
    <col min="15863" max="15863" width="15.140625" style="16" customWidth="1"/>
    <col min="15864" max="15864" width="20.85546875" style="16" customWidth="1"/>
    <col min="15865" max="15865" width="12.85546875" style="16" customWidth="1"/>
    <col min="15866" max="15866" width="12" style="16" customWidth="1"/>
    <col min="15867" max="15867" width="5.42578125" style="16" customWidth="1"/>
    <col min="15868" max="15868" width="25.7109375" style="16" customWidth="1"/>
    <col min="15869" max="15869" width="10" style="16" customWidth="1"/>
    <col min="15870" max="15870" width="21" style="16" customWidth="1"/>
    <col min="15871" max="15871" width="8.140625" style="16" customWidth="1"/>
    <col min="15872" max="15872" width="11.7109375" style="16" customWidth="1"/>
    <col min="15873" max="15876" width="6.42578125" style="16" customWidth="1"/>
    <col min="15877" max="15877" width="8.85546875" style="16" customWidth="1"/>
    <col min="15878" max="15878" width="10" style="16" customWidth="1"/>
    <col min="15879" max="15883" width="8.85546875" style="16" customWidth="1"/>
    <col min="15884" max="16116" width="9.140625" style="16"/>
    <col min="16117" max="16117" width="29.140625" style="16" customWidth="1"/>
    <col min="16118" max="16118" width="24.42578125" style="16" customWidth="1"/>
    <col min="16119" max="16119" width="15.140625" style="16" customWidth="1"/>
    <col min="16120" max="16120" width="20.85546875" style="16" customWidth="1"/>
    <col min="16121" max="16121" width="12.85546875" style="16" customWidth="1"/>
    <col min="16122" max="16122" width="12" style="16" customWidth="1"/>
    <col min="16123" max="16123" width="5.42578125" style="16" customWidth="1"/>
    <col min="16124" max="16124" width="25.7109375" style="16" customWidth="1"/>
    <col min="16125" max="16125" width="10" style="16" customWidth="1"/>
    <col min="16126" max="16126" width="21" style="16" customWidth="1"/>
    <col min="16127" max="16127" width="8.140625" style="16" customWidth="1"/>
    <col min="16128" max="16128" width="11.7109375" style="16" customWidth="1"/>
    <col min="16129" max="16132" width="6.42578125" style="16" customWidth="1"/>
    <col min="16133" max="16133" width="8.85546875" style="16" customWidth="1"/>
    <col min="16134" max="16134" width="10" style="16" customWidth="1"/>
    <col min="16135" max="16139" width="8.85546875" style="16" customWidth="1"/>
    <col min="16140" max="16384" width="9.140625" style="16"/>
  </cols>
  <sheetData>
    <row r="1" spans="1:11">
      <c r="A1" s="76" t="s">
        <v>327</v>
      </c>
    </row>
    <row r="2" spans="1:11">
      <c r="A2" s="76" t="s">
        <v>601</v>
      </c>
    </row>
    <row r="5" spans="1:11">
      <c r="B5" s="76" t="s">
        <v>328</v>
      </c>
      <c r="D5" s="50"/>
      <c r="E5" s="76" t="s">
        <v>602</v>
      </c>
    </row>
    <row r="6" spans="1:11" s="76" customFormat="1">
      <c r="B6" s="76" t="s">
        <v>603</v>
      </c>
      <c r="C6" s="103" t="s">
        <v>329</v>
      </c>
      <c r="D6" s="54"/>
      <c r="E6" s="76" t="s">
        <v>603</v>
      </c>
      <c r="F6" s="54" t="s">
        <v>329</v>
      </c>
      <c r="G6" s="54" t="s">
        <v>330</v>
      </c>
    </row>
    <row r="7" spans="1:11">
      <c r="A7" s="76" t="s">
        <v>70</v>
      </c>
      <c r="B7" s="76" t="s">
        <v>604</v>
      </c>
      <c r="C7" s="103">
        <v>19476423</v>
      </c>
      <c r="E7" s="76" t="s">
        <v>605</v>
      </c>
      <c r="F7" s="103">
        <v>12948729</v>
      </c>
      <c r="G7" s="54">
        <v>260023205</v>
      </c>
      <c r="H7" s="16"/>
      <c r="I7" s="16"/>
      <c r="J7" s="16"/>
      <c r="K7" s="16"/>
    </row>
    <row r="8" spans="1:11">
      <c r="A8" s="76" t="s">
        <v>71</v>
      </c>
      <c r="B8" s="76" t="s">
        <v>332</v>
      </c>
      <c r="C8" s="103">
        <v>19185188</v>
      </c>
      <c r="E8" s="76" t="s">
        <v>606</v>
      </c>
      <c r="F8" s="103">
        <v>15723597</v>
      </c>
      <c r="G8" s="54">
        <v>235623936</v>
      </c>
      <c r="H8" s="54"/>
      <c r="I8" s="16"/>
      <c r="J8" s="16"/>
      <c r="K8" s="16"/>
    </row>
    <row r="9" spans="1:11">
      <c r="A9" s="76" t="s">
        <v>331</v>
      </c>
      <c r="B9" s="76" t="s">
        <v>607</v>
      </c>
      <c r="C9" s="103">
        <v>18897578</v>
      </c>
      <c r="E9" s="25" t="s">
        <v>608</v>
      </c>
      <c r="F9" s="103">
        <v>5580405</v>
      </c>
      <c r="G9" s="54">
        <v>96695276</v>
      </c>
      <c r="H9" s="16"/>
      <c r="I9" s="16"/>
      <c r="J9" s="16"/>
      <c r="K9" s="16"/>
    </row>
    <row r="10" spans="1:11">
      <c r="A10" s="76" t="s">
        <v>333</v>
      </c>
      <c r="B10" s="76" t="s">
        <v>606</v>
      </c>
      <c r="C10" s="103">
        <v>15723597</v>
      </c>
      <c r="E10" s="76" t="s">
        <v>332</v>
      </c>
      <c r="F10" s="103">
        <v>19185188</v>
      </c>
      <c r="G10" s="54">
        <v>76032463</v>
      </c>
      <c r="H10" s="16"/>
      <c r="I10" s="16"/>
      <c r="J10" s="16"/>
      <c r="K10" s="16"/>
    </row>
    <row r="11" spans="1:11">
      <c r="A11" s="76" t="s">
        <v>334</v>
      </c>
      <c r="B11" s="76" t="s">
        <v>609</v>
      </c>
      <c r="C11" s="103">
        <v>15547902</v>
      </c>
      <c r="E11" s="76" t="s">
        <v>610</v>
      </c>
      <c r="F11" s="103">
        <v>2790692</v>
      </c>
      <c r="G11" s="54">
        <v>63996592</v>
      </c>
      <c r="H11" s="16"/>
      <c r="I11" s="16"/>
      <c r="J11" s="16"/>
      <c r="K11" s="16"/>
    </row>
    <row r="12" spans="1:11">
      <c r="A12" s="76" t="s">
        <v>335</v>
      </c>
      <c r="B12" s="76" t="s">
        <v>611</v>
      </c>
      <c r="C12" s="103">
        <v>14777969</v>
      </c>
      <c r="E12" s="76" t="s">
        <v>611</v>
      </c>
      <c r="F12" s="103">
        <v>14777969</v>
      </c>
      <c r="G12" s="54">
        <v>51855070</v>
      </c>
      <c r="H12" s="16"/>
      <c r="I12" s="16"/>
      <c r="J12" s="16"/>
      <c r="K12" s="16"/>
    </row>
    <row r="13" spans="1:11">
      <c r="A13" s="76" t="s">
        <v>336</v>
      </c>
      <c r="B13" s="76" t="s">
        <v>612</v>
      </c>
      <c r="C13" s="103">
        <v>14425980</v>
      </c>
      <c r="E13" s="76" t="s">
        <v>613</v>
      </c>
      <c r="F13" s="25">
        <v>10529417</v>
      </c>
      <c r="G13" s="54">
        <v>48746816</v>
      </c>
      <c r="H13" s="16"/>
      <c r="I13" s="16"/>
      <c r="J13" s="16"/>
      <c r="K13" s="16"/>
    </row>
    <row r="14" spans="1:11">
      <c r="A14" s="76" t="s">
        <v>337</v>
      </c>
      <c r="B14" s="76" t="s">
        <v>605</v>
      </c>
      <c r="C14" s="103">
        <v>12948729</v>
      </c>
      <c r="E14" s="76" t="s">
        <v>614</v>
      </c>
      <c r="F14" s="103">
        <v>4916511</v>
      </c>
      <c r="G14" s="54">
        <v>27757642</v>
      </c>
      <c r="H14" s="16"/>
      <c r="I14" s="16"/>
      <c r="J14" s="16"/>
      <c r="K14" s="16"/>
    </row>
    <row r="15" spans="1:11">
      <c r="A15" s="76" t="s">
        <v>338</v>
      </c>
      <c r="B15" s="76" t="s">
        <v>615</v>
      </c>
      <c r="C15" s="103">
        <v>12265329</v>
      </c>
      <c r="E15" s="76" t="s">
        <v>616</v>
      </c>
      <c r="F15" s="103">
        <v>6102510</v>
      </c>
      <c r="G15" s="54">
        <v>20658562</v>
      </c>
      <c r="H15" s="16"/>
      <c r="I15" s="16"/>
      <c r="J15" s="16"/>
      <c r="K15" s="16"/>
    </row>
    <row r="16" spans="1:11">
      <c r="A16" s="76" t="s">
        <v>339</v>
      </c>
      <c r="B16" s="76" t="s">
        <v>617</v>
      </c>
      <c r="C16" s="103">
        <v>11904875</v>
      </c>
      <c r="E16" s="76" t="s">
        <v>618</v>
      </c>
      <c r="F16" s="103">
        <v>3992742</v>
      </c>
      <c r="G16" s="54">
        <v>14284534</v>
      </c>
      <c r="H16" s="16"/>
      <c r="I16" s="16"/>
      <c r="J16" s="16"/>
      <c r="K16" s="16"/>
    </row>
    <row r="17" spans="1:11">
      <c r="A17" s="76" t="s">
        <v>340</v>
      </c>
      <c r="B17" s="76" t="s">
        <v>619</v>
      </c>
      <c r="C17" s="103">
        <v>11349738</v>
      </c>
      <c r="E17" s="76" t="s">
        <v>620</v>
      </c>
      <c r="F17" s="103">
        <v>855446</v>
      </c>
      <c r="G17" s="54">
        <v>14108077</v>
      </c>
      <c r="H17" s="16"/>
      <c r="I17" s="16"/>
      <c r="J17" s="16"/>
      <c r="K17" s="16"/>
    </row>
    <row r="18" spans="1:11">
      <c r="A18" s="76" t="s">
        <v>341</v>
      </c>
      <c r="B18" s="76" t="s">
        <v>621</v>
      </c>
      <c r="C18" s="103">
        <v>10570307</v>
      </c>
      <c r="E18" s="76" t="s">
        <v>622</v>
      </c>
      <c r="F18" s="103">
        <v>4562564</v>
      </c>
      <c r="G18" s="54">
        <v>12885699</v>
      </c>
      <c r="H18" s="16"/>
      <c r="I18" s="16"/>
      <c r="J18" s="16"/>
      <c r="K18" s="16"/>
    </row>
    <row r="19" spans="1:11">
      <c r="A19" s="76" t="s">
        <v>342</v>
      </c>
      <c r="B19" s="76" t="s">
        <v>613</v>
      </c>
      <c r="C19" s="103">
        <v>10529417</v>
      </c>
      <c r="E19" s="76" t="s">
        <v>623</v>
      </c>
      <c r="F19" s="103">
        <v>2130208</v>
      </c>
      <c r="G19" s="54">
        <v>12426793</v>
      </c>
      <c r="H19" s="16"/>
      <c r="I19" s="16"/>
      <c r="J19" s="16"/>
      <c r="K19" s="16"/>
    </row>
    <row r="20" spans="1:11">
      <c r="A20" s="76" t="s">
        <v>274</v>
      </c>
      <c r="B20" s="76" t="s">
        <v>624</v>
      </c>
      <c r="C20" s="103">
        <v>9888422</v>
      </c>
      <c r="E20" s="76" t="s">
        <v>625</v>
      </c>
      <c r="F20" s="103">
        <v>6588609</v>
      </c>
      <c r="G20" s="54">
        <v>11260004</v>
      </c>
      <c r="H20" s="16"/>
      <c r="I20" s="16"/>
      <c r="J20" s="16"/>
      <c r="K20" s="16"/>
    </row>
    <row r="21" spans="1:11">
      <c r="A21" s="76" t="s">
        <v>76</v>
      </c>
      <c r="B21" s="76" t="s">
        <v>277</v>
      </c>
      <c r="C21" s="103">
        <v>8170035</v>
      </c>
      <c r="E21" s="76" t="s">
        <v>619</v>
      </c>
      <c r="F21" s="103">
        <v>11349738</v>
      </c>
      <c r="G21" s="54">
        <v>10202044</v>
      </c>
      <c r="H21" s="16"/>
      <c r="I21" s="16"/>
      <c r="J21" s="16"/>
      <c r="K21" s="16"/>
    </row>
    <row r="22" spans="1:11">
      <c r="E22" s="142"/>
      <c r="F22" s="103"/>
      <c r="G22" s="151"/>
      <c r="H22" s="16"/>
      <c r="I22" s="16"/>
      <c r="J22" s="16"/>
      <c r="K22" s="16"/>
    </row>
    <row r="23" spans="1:11">
      <c r="D23" s="146"/>
      <c r="E23" s="145"/>
      <c r="F23" s="25"/>
      <c r="G23" s="25"/>
      <c r="H23" s="16"/>
      <c r="I23" s="16"/>
      <c r="J23" s="16"/>
      <c r="K23" s="16"/>
    </row>
    <row r="24" spans="1:11">
      <c r="C24" s="147"/>
      <c r="D24" s="146"/>
      <c r="E24" s="145"/>
      <c r="F24" s="25"/>
      <c r="G24" s="147"/>
      <c r="H24" s="16"/>
      <c r="I24" s="16"/>
      <c r="J24" s="16"/>
      <c r="K24" s="16"/>
    </row>
    <row r="25" spans="1:11">
      <c r="C25" s="144"/>
      <c r="D25" s="146"/>
      <c r="E25" s="145"/>
      <c r="F25" s="25"/>
      <c r="G25" s="144"/>
      <c r="H25" s="16"/>
      <c r="I25" s="16"/>
      <c r="J25" s="16"/>
      <c r="K25" s="16"/>
    </row>
    <row r="26" spans="1:11">
      <c r="C26" s="144"/>
      <c r="D26" s="146"/>
      <c r="E26" s="145"/>
      <c r="F26" s="54"/>
      <c r="G26" s="144"/>
      <c r="H26" s="16"/>
      <c r="I26" s="16"/>
      <c r="J26" s="16"/>
      <c r="K26" s="16"/>
    </row>
    <row r="27" spans="1:11">
      <c r="C27" s="144"/>
      <c r="D27" s="146"/>
      <c r="F27" s="49"/>
      <c r="G27" s="144"/>
      <c r="H27" s="16"/>
      <c r="I27" s="16"/>
      <c r="J27" s="16"/>
      <c r="K27" s="16"/>
    </row>
    <row r="28" spans="1:11">
      <c r="C28" s="144"/>
      <c r="D28" s="146"/>
      <c r="F28" s="49"/>
      <c r="G28" s="144"/>
      <c r="H28" s="16"/>
      <c r="I28" s="16"/>
      <c r="J28" s="16"/>
      <c r="K28" s="16"/>
    </row>
    <row r="29" spans="1:11">
      <c r="C29" s="144"/>
      <c r="D29" s="146"/>
      <c r="F29" s="49"/>
      <c r="G29" s="144"/>
      <c r="H29" s="16"/>
      <c r="I29" s="16"/>
      <c r="J29" s="16"/>
      <c r="K29" s="16"/>
    </row>
    <row r="30" spans="1:11">
      <c r="C30" s="144"/>
      <c r="D30" s="146"/>
      <c r="F30" s="49"/>
      <c r="G30" s="144"/>
      <c r="H30" s="16"/>
      <c r="I30" s="16"/>
      <c r="J30" s="16"/>
      <c r="K30" s="16"/>
    </row>
    <row r="31" spans="1:11">
      <c r="C31" s="144"/>
      <c r="D31" s="146"/>
      <c r="F31" s="49"/>
      <c r="G31" s="144"/>
      <c r="H31" s="16"/>
      <c r="I31" s="16"/>
      <c r="J31" s="16"/>
      <c r="K31" s="16"/>
    </row>
    <row r="32" spans="1:11">
      <c r="C32" s="144"/>
      <c r="D32" s="146"/>
      <c r="E32" s="55"/>
      <c r="F32" s="49"/>
      <c r="G32" s="144"/>
      <c r="H32" s="16"/>
      <c r="I32" s="16"/>
      <c r="J32" s="16"/>
      <c r="K32" s="16"/>
    </row>
    <row r="33" spans="1:11">
      <c r="B33" s="149"/>
      <c r="C33" s="144"/>
      <c r="D33" s="149"/>
      <c r="E33" s="55"/>
      <c r="F33" s="49"/>
      <c r="G33" s="144"/>
      <c r="H33" s="16"/>
      <c r="I33" s="16"/>
      <c r="J33" s="16"/>
      <c r="K33" s="16"/>
    </row>
    <row r="34" spans="1:11">
      <c r="B34" s="149"/>
      <c r="C34" s="144"/>
      <c r="D34" s="149"/>
      <c r="E34" s="48"/>
      <c r="F34" s="49"/>
      <c r="G34" s="144"/>
      <c r="H34" s="16"/>
      <c r="I34" s="16"/>
      <c r="J34" s="16"/>
      <c r="K34" s="16"/>
    </row>
    <row r="35" spans="1:11">
      <c r="A35" s="55"/>
      <c r="B35" s="149"/>
      <c r="C35" s="144"/>
      <c r="E35" s="48"/>
      <c r="F35" s="49"/>
      <c r="G35" s="144"/>
      <c r="H35" s="16"/>
      <c r="I35" s="16"/>
      <c r="J35" s="16"/>
      <c r="K35" s="16"/>
    </row>
    <row r="36" spans="1:11">
      <c r="B36" s="149"/>
      <c r="C36" s="144"/>
      <c r="D36" s="149"/>
      <c r="E36" s="48"/>
      <c r="F36" s="49"/>
      <c r="G36" s="144"/>
      <c r="H36" s="16"/>
      <c r="I36" s="16"/>
      <c r="J36" s="16"/>
      <c r="K36" s="16"/>
    </row>
    <row r="37" spans="1:11">
      <c r="B37" s="149"/>
      <c r="C37" s="144"/>
      <c r="D37" s="149"/>
      <c r="E37" s="48"/>
      <c r="F37" s="49"/>
      <c r="G37" s="144"/>
      <c r="H37" s="16"/>
      <c r="I37" s="16"/>
      <c r="J37" s="16"/>
      <c r="K37" s="16"/>
    </row>
    <row r="38" spans="1:11">
      <c r="A38" s="55"/>
      <c r="B38" s="149"/>
      <c r="C38" s="144"/>
      <c r="D38" s="149"/>
      <c r="E38" s="48"/>
      <c r="F38" s="49"/>
      <c r="G38" s="144"/>
      <c r="H38" s="16"/>
      <c r="I38" s="16"/>
      <c r="J38" s="16"/>
      <c r="K38" s="16"/>
    </row>
    <row r="39" spans="1:11">
      <c r="A39" s="55"/>
      <c r="B39" s="149"/>
      <c r="C39" s="144"/>
      <c r="D39" s="149"/>
      <c r="E39" s="48"/>
      <c r="F39" s="49"/>
      <c r="G39" s="144"/>
      <c r="H39" s="16"/>
      <c r="I39" s="16"/>
      <c r="J39" s="16"/>
      <c r="K39" s="16"/>
    </row>
    <row r="40" spans="1:11">
      <c r="B40" s="149"/>
      <c r="D40" s="149"/>
      <c r="E40" s="48"/>
      <c r="F40" s="49"/>
      <c r="G40" s="49"/>
      <c r="H40" s="16"/>
      <c r="I40" s="16"/>
      <c r="J40" s="16"/>
      <c r="K40" s="16"/>
    </row>
    <row r="41" spans="1:11">
      <c r="B41" s="149"/>
      <c r="D41" s="149"/>
      <c r="E41" s="48"/>
      <c r="F41" s="49"/>
      <c r="G41" s="49"/>
      <c r="H41" s="16"/>
      <c r="I41" s="16"/>
      <c r="J41" s="16"/>
      <c r="K41" s="16"/>
    </row>
    <row r="42" spans="1:11">
      <c r="B42" s="149"/>
      <c r="D42" s="149"/>
      <c r="E42" s="48"/>
      <c r="F42" s="49"/>
      <c r="G42" s="49"/>
      <c r="H42" s="16"/>
      <c r="I42" s="16"/>
      <c r="J42" s="16"/>
      <c r="K42" s="16"/>
    </row>
    <row r="43" spans="1:11">
      <c r="B43" s="149"/>
      <c r="C43" s="108"/>
      <c r="D43" s="149"/>
      <c r="E43" s="48"/>
      <c r="F43" s="49"/>
      <c r="G43" s="49"/>
      <c r="H43" s="16"/>
      <c r="I43" s="16"/>
      <c r="J43" s="16"/>
      <c r="K43" s="16"/>
    </row>
    <row r="44" spans="1:11">
      <c r="B44" s="149"/>
      <c r="C44" s="108"/>
      <c r="D44" s="149"/>
      <c r="E44" s="48"/>
      <c r="F44" s="49"/>
      <c r="G44" s="49"/>
      <c r="H44" s="16"/>
      <c r="I44" s="16"/>
      <c r="J44" s="16"/>
      <c r="K44" s="16"/>
    </row>
    <row r="45" spans="1:11">
      <c r="B45" s="149"/>
      <c r="C45" s="108"/>
      <c r="D45" s="149"/>
      <c r="E45" s="48"/>
      <c r="F45" s="49"/>
      <c r="G45" s="49"/>
      <c r="H45" s="16"/>
      <c r="I45" s="16"/>
      <c r="J45" s="16"/>
      <c r="K45" s="16"/>
    </row>
    <row r="46" spans="1:11">
      <c r="B46" s="149"/>
      <c r="C46" s="108"/>
      <c r="D46" s="149"/>
      <c r="E46" s="48"/>
      <c r="F46" s="49"/>
      <c r="G46" s="49"/>
      <c r="H46" s="16"/>
      <c r="I46" s="16"/>
      <c r="J46" s="16"/>
      <c r="K46" s="16"/>
    </row>
    <row r="47" spans="1:11">
      <c r="B47" s="149"/>
      <c r="C47" s="108"/>
      <c r="D47" s="149"/>
      <c r="E47" s="48"/>
      <c r="F47" s="49"/>
      <c r="G47" s="49"/>
      <c r="H47" s="16"/>
      <c r="I47" s="16"/>
      <c r="J47" s="16"/>
      <c r="K47" s="16"/>
    </row>
    <row r="48" spans="1:11">
      <c r="B48" s="149"/>
      <c r="C48" s="108"/>
      <c r="D48" s="149"/>
      <c r="E48" s="48"/>
      <c r="F48" s="49"/>
      <c r="G48" s="49"/>
      <c r="I48" s="16"/>
      <c r="J48" s="16"/>
      <c r="K48" s="16"/>
    </row>
    <row r="49" spans="2:5">
      <c r="B49" s="149"/>
      <c r="C49" s="108"/>
      <c r="D49" s="149"/>
      <c r="E49" s="48"/>
    </row>
    <row r="50" spans="2:5">
      <c r="B50" s="149"/>
      <c r="C50" s="108"/>
      <c r="D50" s="149"/>
      <c r="E50" s="48"/>
    </row>
    <row r="51" spans="2:5">
      <c r="B51" s="150"/>
      <c r="C51" s="99"/>
      <c r="E51" s="81"/>
    </row>
    <row r="52" spans="2:5">
      <c r="B52" s="150"/>
      <c r="C52" s="99"/>
      <c r="E52" s="81"/>
    </row>
    <row r="53" spans="2:5">
      <c r="B53" s="150"/>
      <c r="C53" s="99"/>
      <c r="E53" s="81"/>
    </row>
    <row r="54" spans="2:5">
      <c r="B54" s="150"/>
      <c r="C54" s="99"/>
      <c r="E54" s="81"/>
    </row>
    <row r="55" spans="2:5">
      <c r="B55" s="150"/>
      <c r="C55" s="99"/>
      <c r="E55" s="81"/>
    </row>
    <row r="56" spans="2:5">
      <c r="B56" s="150"/>
      <c r="C56" s="99"/>
      <c r="E56" s="81"/>
    </row>
    <row r="57" spans="2:5">
      <c r="B57" s="150"/>
      <c r="C57" s="99"/>
      <c r="E57" s="81"/>
    </row>
    <row r="58" spans="2:5">
      <c r="B58" s="150"/>
      <c r="C58" s="99"/>
    </row>
    <row r="59" spans="2:5">
      <c r="B59" s="150"/>
      <c r="C59" s="99"/>
    </row>
  </sheetData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59"/>
  <sheetViews>
    <sheetView showGridLines="0" zoomScaleNormal="100" workbookViewId="0"/>
  </sheetViews>
  <sheetFormatPr defaultRowHeight="15"/>
  <cols>
    <col min="1" max="1" width="9.5703125" style="76" customWidth="1"/>
    <col min="2" max="2" width="26.42578125" style="142" bestFit="1" customWidth="1"/>
    <col min="3" max="3" width="14.7109375" style="103" bestFit="1" customWidth="1"/>
    <col min="4" max="4" width="18.42578125" style="50" bestFit="1" customWidth="1"/>
    <col min="5" max="5" width="19.5703125" style="50" bestFit="1" customWidth="1"/>
    <col min="6" max="6" width="14.7109375" style="216" bestFit="1" customWidth="1"/>
    <col min="7" max="7" width="9" style="76" bestFit="1" customWidth="1"/>
    <col min="8" max="12" width="8.85546875" style="49" customWidth="1"/>
    <col min="13" max="245" width="9.140625" style="16"/>
    <col min="246" max="246" width="29.140625" style="16" customWidth="1"/>
    <col min="247" max="247" width="24.42578125" style="16" customWidth="1"/>
    <col min="248" max="248" width="15.140625" style="16" customWidth="1"/>
    <col min="249" max="249" width="20.85546875" style="16" customWidth="1"/>
    <col min="250" max="250" width="12.85546875" style="16" customWidth="1"/>
    <col min="251" max="251" width="12" style="16" customWidth="1"/>
    <col min="252" max="252" width="5.42578125" style="16" customWidth="1"/>
    <col min="253" max="253" width="25.7109375" style="16" customWidth="1"/>
    <col min="254" max="254" width="10" style="16" customWidth="1"/>
    <col min="255" max="255" width="21" style="16" customWidth="1"/>
    <col min="256" max="256" width="8.140625" style="16" customWidth="1"/>
    <col min="257" max="257" width="11.7109375" style="16" customWidth="1"/>
    <col min="258" max="261" width="6.42578125" style="16" customWidth="1"/>
    <col min="262" max="262" width="8.85546875" style="16" customWidth="1"/>
    <col min="263" max="263" width="10" style="16" customWidth="1"/>
    <col min="264" max="268" width="8.85546875" style="16" customWidth="1"/>
    <col min="269" max="501" width="9.140625" style="16"/>
    <col min="502" max="502" width="29.140625" style="16" customWidth="1"/>
    <col min="503" max="503" width="24.42578125" style="16" customWidth="1"/>
    <col min="504" max="504" width="15.140625" style="16" customWidth="1"/>
    <col min="505" max="505" width="20.85546875" style="16" customWidth="1"/>
    <col min="506" max="506" width="12.85546875" style="16" customWidth="1"/>
    <col min="507" max="507" width="12" style="16" customWidth="1"/>
    <col min="508" max="508" width="5.42578125" style="16" customWidth="1"/>
    <col min="509" max="509" width="25.7109375" style="16" customWidth="1"/>
    <col min="510" max="510" width="10" style="16" customWidth="1"/>
    <col min="511" max="511" width="21" style="16" customWidth="1"/>
    <col min="512" max="512" width="8.140625" style="16" customWidth="1"/>
    <col min="513" max="513" width="11.7109375" style="16" customWidth="1"/>
    <col min="514" max="517" width="6.42578125" style="16" customWidth="1"/>
    <col min="518" max="518" width="8.85546875" style="16" customWidth="1"/>
    <col min="519" max="519" width="10" style="16" customWidth="1"/>
    <col min="520" max="524" width="8.85546875" style="16" customWidth="1"/>
    <col min="525" max="757" width="9.140625" style="16"/>
    <col min="758" max="758" width="29.140625" style="16" customWidth="1"/>
    <col min="759" max="759" width="24.42578125" style="16" customWidth="1"/>
    <col min="760" max="760" width="15.140625" style="16" customWidth="1"/>
    <col min="761" max="761" width="20.85546875" style="16" customWidth="1"/>
    <col min="762" max="762" width="12.85546875" style="16" customWidth="1"/>
    <col min="763" max="763" width="12" style="16" customWidth="1"/>
    <col min="764" max="764" width="5.42578125" style="16" customWidth="1"/>
    <col min="765" max="765" width="25.7109375" style="16" customWidth="1"/>
    <col min="766" max="766" width="10" style="16" customWidth="1"/>
    <col min="767" max="767" width="21" style="16" customWidth="1"/>
    <col min="768" max="768" width="8.140625" style="16" customWidth="1"/>
    <col min="769" max="769" width="11.7109375" style="16" customWidth="1"/>
    <col min="770" max="773" width="6.42578125" style="16" customWidth="1"/>
    <col min="774" max="774" width="8.85546875" style="16" customWidth="1"/>
    <col min="775" max="775" width="10" style="16" customWidth="1"/>
    <col min="776" max="780" width="8.85546875" style="16" customWidth="1"/>
    <col min="781" max="1013" width="9.140625" style="16"/>
    <col min="1014" max="1014" width="29.140625" style="16" customWidth="1"/>
    <col min="1015" max="1015" width="24.42578125" style="16" customWidth="1"/>
    <col min="1016" max="1016" width="15.140625" style="16" customWidth="1"/>
    <col min="1017" max="1017" width="20.85546875" style="16" customWidth="1"/>
    <col min="1018" max="1018" width="12.85546875" style="16" customWidth="1"/>
    <col min="1019" max="1019" width="12" style="16" customWidth="1"/>
    <col min="1020" max="1020" width="5.42578125" style="16" customWidth="1"/>
    <col min="1021" max="1021" width="25.7109375" style="16" customWidth="1"/>
    <col min="1022" max="1022" width="10" style="16" customWidth="1"/>
    <col min="1023" max="1023" width="21" style="16" customWidth="1"/>
    <col min="1024" max="1024" width="8.140625" style="16" customWidth="1"/>
    <col min="1025" max="1025" width="11.7109375" style="16" customWidth="1"/>
    <col min="1026" max="1029" width="6.42578125" style="16" customWidth="1"/>
    <col min="1030" max="1030" width="8.85546875" style="16" customWidth="1"/>
    <col min="1031" max="1031" width="10" style="16" customWidth="1"/>
    <col min="1032" max="1036" width="8.85546875" style="16" customWidth="1"/>
    <col min="1037" max="1269" width="9.140625" style="16"/>
    <col min="1270" max="1270" width="29.140625" style="16" customWidth="1"/>
    <col min="1271" max="1271" width="24.42578125" style="16" customWidth="1"/>
    <col min="1272" max="1272" width="15.140625" style="16" customWidth="1"/>
    <col min="1273" max="1273" width="20.85546875" style="16" customWidth="1"/>
    <col min="1274" max="1274" width="12.85546875" style="16" customWidth="1"/>
    <col min="1275" max="1275" width="12" style="16" customWidth="1"/>
    <col min="1276" max="1276" width="5.42578125" style="16" customWidth="1"/>
    <col min="1277" max="1277" width="25.7109375" style="16" customWidth="1"/>
    <col min="1278" max="1278" width="10" style="16" customWidth="1"/>
    <col min="1279" max="1279" width="21" style="16" customWidth="1"/>
    <col min="1280" max="1280" width="8.140625" style="16" customWidth="1"/>
    <col min="1281" max="1281" width="11.7109375" style="16" customWidth="1"/>
    <col min="1282" max="1285" width="6.42578125" style="16" customWidth="1"/>
    <col min="1286" max="1286" width="8.85546875" style="16" customWidth="1"/>
    <col min="1287" max="1287" width="10" style="16" customWidth="1"/>
    <col min="1288" max="1292" width="8.85546875" style="16" customWidth="1"/>
    <col min="1293" max="1525" width="9.140625" style="16"/>
    <col min="1526" max="1526" width="29.140625" style="16" customWidth="1"/>
    <col min="1527" max="1527" width="24.42578125" style="16" customWidth="1"/>
    <col min="1528" max="1528" width="15.140625" style="16" customWidth="1"/>
    <col min="1529" max="1529" width="20.85546875" style="16" customWidth="1"/>
    <col min="1530" max="1530" width="12.85546875" style="16" customWidth="1"/>
    <col min="1531" max="1531" width="12" style="16" customWidth="1"/>
    <col min="1532" max="1532" width="5.42578125" style="16" customWidth="1"/>
    <col min="1533" max="1533" width="25.7109375" style="16" customWidth="1"/>
    <col min="1534" max="1534" width="10" style="16" customWidth="1"/>
    <col min="1535" max="1535" width="21" style="16" customWidth="1"/>
    <col min="1536" max="1536" width="8.140625" style="16" customWidth="1"/>
    <col min="1537" max="1537" width="11.7109375" style="16" customWidth="1"/>
    <col min="1538" max="1541" width="6.42578125" style="16" customWidth="1"/>
    <col min="1542" max="1542" width="8.85546875" style="16" customWidth="1"/>
    <col min="1543" max="1543" width="10" style="16" customWidth="1"/>
    <col min="1544" max="1548" width="8.85546875" style="16" customWidth="1"/>
    <col min="1549" max="1781" width="9.140625" style="16"/>
    <col min="1782" max="1782" width="29.140625" style="16" customWidth="1"/>
    <col min="1783" max="1783" width="24.42578125" style="16" customWidth="1"/>
    <col min="1784" max="1784" width="15.140625" style="16" customWidth="1"/>
    <col min="1785" max="1785" width="20.85546875" style="16" customWidth="1"/>
    <col min="1786" max="1786" width="12.85546875" style="16" customWidth="1"/>
    <col min="1787" max="1787" width="12" style="16" customWidth="1"/>
    <col min="1788" max="1788" width="5.42578125" style="16" customWidth="1"/>
    <col min="1789" max="1789" width="25.7109375" style="16" customWidth="1"/>
    <col min="1790" max="1790" width="10" style="16" customWidth="1"/>
    <col min="1791" max="1791" width="21" style="16" customWidth="1"/>
    <col min="1792" max="1792" width="8.140625" style="16" customWidth="1"/>
    <col min="1793" max="1793" width="11.7109375" style="16" customWidth="1"/>
    <col min="1794" max="1797" width="6.42578125" style="16" customWidth="1"/>
    <col min="1798" max="1798" width="8.85546875" style="16" customWidth="1"/>
    <col min="1799" max="1799" width="10" style="16" customWidth="1"/>
    <col min="1800" max="1804" width="8.85546875" style="16" customWidth="1"/>
    <col min="1805" max="2037" width="9.140625" style="16"/>
    <col min="2038" max="2038" width="29.140625" style="16" customWidth="1"/>
    <col min="2039" max="2039" width="24.42578125" style="16" customWidth="1"/>
    <col min="2040" max="2040" width="15.140625" style="16" customWidth="1"/>
    <col min="2041" max="2041" width="20.85546875" style="16" customWidth="1"/>
    <col min="2042" max="2042" width="12.85546875" style="16" customWidth="1"/>
    <col min="2043" max="2043" width="12" style="16" customWidth="1"/>
    <col min="2044" max="2044" width="5.42578125" style="16" customWidth="1"/>
    <col min="2045" max="2045" width="25.7109375" style="16" customWidth="1"/>
    <col min="2046" max="2046" width="10" style="16" customWidth="1"/>
    <col min="2047" max="2047" width="21" style="16" customWidth="1"/>
    <col min="2048" max="2048" width="8.140625" style="16" customWidth="1"/>
    <col min="2049" max="2049" width="11.7109375" style="16" customWidth="1"/>
    <col min="2050" max="2053" width="6.42578125" style="16" customWidth="1"/>
    <col min="2054" max="2054" width="8.85546875" style="16" customWidth="1"/>
    <col min="2055" max="2055" width="10" style="16" customWidth="1"/>
    <col min="2056" max="2060" width="8.85546875" style="16" customWidth="1"/>
    <col min="2061" max="2293" width="9.140625" style="16"/>
    <col min="2294" max="2294" width="29.140625" style="16" customWidth="1"/>
    <col min="2295" max="2295" width="24.42578125" style="16" customWidth="1"/>
    <col min="2296" max="2296" width="15.140625" style="16" customWidth="1"/>
    <col min="2297" max="2297" width="20.85546875" style="16" customWidth="1"/>
    <col min="2298" max="2298" width="12.85546875" style="16" customWidth="1"/>
    <col min="2299" max="2299" width="12" style="16" customWidth="1"/>
    <col min="2300" max="2300" width="5.42578125" style="16" customWidth="1"/>
    <col min="2301" max="2301" width="25.7109375" style="16" customWidth="1"/>
    <col min="2302" max="2302" width="10" style="16" customWidth="1"/>
    <col min="2303" max="2303" width="21" style="16" customWidth="1"/>
    <col min="2304" max="2304" width="8.140625" style="16" customWidth="1"/>
    <col min="2305" max="2305" width="11.7109375" style="16" customWidth="1"/>
    <col min="2306" max="2309" width="6.42578125" style="16" customWidth="1"/>
    <col min="2310" max="2310" width="8.85546875" style="16" customWidth="1"/>
    <col min="2311" max="2311" width="10" style="16" customWidth="1"/>
    <col min="2312" max="2316" width="8.85546875" style="16" customWidth="1"/>
    <col min="2317" max="2549" width="9.140625" style="16"/>
    <col min="2550" max="2550" width="29.140625" style="16" customWidth="1"/>
    <col min="2551" max="2551" width="24.42578125" style="16" customWidth="1"/>
    <col min="2552" max="2552" width="15.140625" style="16" customWidth="1"/>
    <col min="2553" max="2553" width="20.85546875" style="16" customWidth="1"/>
    <col min="2554" max="2554" width="12.85546875" style="16" customWidth="1"/>
    <col min="2555" max="2555" width="12" style="16" customWidth="1"/>
    <col min="2556" max="2556" width="5.42578125" style="16" customWidth="1"/>
    <col min="2557" max="2557" width="25.7109375" style="16" customWidth="1"/>
    <col min="2558" max="2558" width="10" style="16" customWidth="1"/>
    <col min="2559" max="2559" width="21" style="16" customWidth="1"/>
    <col min="2560" max="2560" width="8.140625" style="16" customWidth="1"/>
    <col min="2561" max="2561" width="11.7109375" style="16" customWidth="1"/>
    <col min="2562" max="2565" width="6.42578125" style="16" customWidth="1"/>
    <col min="2566" max="2566" width="8.85546875" style="16" customWidth="1"/>
    <col min="2567" max="2567" width="10" style="16" customWidth="1"/>
    <col min="2568" max="2572" width="8.85546875" style="16" customWidth="1"/>
    <col min="2573" max="2805" width="9.140625" style="16"/>
    <col min="2806" max="2806" width="29.140625" style="16" customWidth="1"/>
    <col min="2807" max="2807" width="24.42578125" style="16" customWidth="1"/>
    <col min="2808" max="2808" width="15.140625" style="16" customWidth="1"/>
    <col min="2809" max="2809" width="20.85546875" style="16" customWidth="1"/>
    <col min="2810" max="2810" width="12.85546875" style="16" customWidth="1"/>
    <col min="2811" max="2811" width="12" style="16" customWidth="1"/>
    <col min="2812" max="2812" width="5.42578125" style="16" customWidth="1"/>
    <col min="2813" max="2813" width="25.7109375" style="16" customWidth="1"/>
    <col min="2814" max="2814" width="10" style="16" customWidth="1"/>
    <col min="2815" max="2815" width="21" style="16" customWidth="1"/>
    <col min="2816" max="2816" width="8.140625" style="16" customWidth="1"/>
    <col min="2817" max="2817" width="11.7109375" style="16" customWidth="1"/>
    <col min="2818" max="2821" width="6.42578125" style="16" customWidth="1"/>
    <col min="2822" max="2822" width="8.85546875" style="16" customWidth="1"/>
    <col min="2823" max="2823" width="10" style="16" customWidth="1"/>
    <col min="2824" max="2828" width="8.85546875" style="16" customWidth="1"/>
    <col min="2829" max="3061" width="9.140625" style="16"/>
    <col min="3062" max="3062" width="29.140625" style="16" customWidth="1"/>
    <col min="3063" max="3063" width="24.42578125" style="16" customWidth="1"/>
    <col min="3064" max="3064" width="15.140625" style="16" customWidth="1"/>
    <col min="3065" max="3065" width="20.85546875" style="16" customWidth="1"/>
    <col min="3066" max="3066" width="12.85546875" style="16" customWidth="1"/>
    <col min="3067" max="3067" width="12" style="16" customWidth="1"/>
    <col min="3068" max="3068" width="5.42578125" style="16" customWidth="1"/>
    <col min="3069" max="3069" width="25.7109375" style="16" customWidth="1"/>
    <col min="3070" max="3070" width="10" style="16" customWidth="1"/>
    <col min="3071" max="3071" width="21" style="16" customWidth="1"/>
    <col min="3072" max="3072" width="8.140625" style="16" customWidth="1"/>
    <col min="3073" max="3073" width="11.7109375" style="16" customWidth="1"/>
    <col min="3074" max="3077" width="6.42578125" style="16" customWidth="1"/>
    <col min="3078" max="3078" width="8.85546875" style="16" customWidth="1"/>
    <col min="3079" max="3079" width="10" style="16" customWidth="1"/>
    <col min="3080" max="3084" width="8.85546875" style="16" customWidth="1"/>
    <col min="3085" max="3317" width="9.140625" style="16"/>
    <col min="3318" max="3318" width="29.140625" style="16" customWidth="1"/>
    <col min="3319" max="3319" width="24.42578125" style="16" customWidth="1"/>
    <col min="3320" max="3320" width="15.140625" style="16" customWidth="1"/>
    <col min="3321" max="3321" width="20.85546875" style="16" customWidth="1"/>
    <col min="3322" max="3322" width="12.85546875" style="16" customWidth="1"/>
    <col min="3323" max="3323" width="12" style="16" customWidth="1"/>
    <col min="3324" max="3324" width="5.42578125" style="16" customWidth="1"/>
    <col min="3325" max="3325" width="25.7109375" style="16" customWidth="1"/>
    <col min="3326" max="3326" width="10" style="16" customWidth="1"/>
    <col min="3327" max="3327" width="21" style="16" customWidth="1"/>
    <col min="3328" max="3328" width="8.140625" style="16" customWidth="1"/>
    <col min="3329" max="3329" width="11.7109375" style="16" customWidth="1"/>
    <col min="3330" max="3333" width="6.42578125" style="16" customWidth="1"/>
    <col min="3334" max="3334" width="8.85546875" style="16" customWidth="1"/>
    <col min="3335" max="3335" width="10" style="16" customWidth="1"/>
    <col min="3336" max="3340" width="8.85546875" style="16" customWidth="1"/>
    <col min="3341" max="3573" width="9.140625" style="16"/>
    <col min="3574" max="3574" width="29.140625" style="16" customWidth="1"/>
    <col min="3575" max="3575" width="24.42578125" style="16" customWidth="1"/>
    <col min="3576" max="3576" width="15.140625" style="16" customWidth="1"/>
    <col min="3577" max="3577" width="20.85546875" style="16" customWidth="1"/>
    <col min="3578" max="3578" width="12.85546875" style="16" customWidth="1"/>
    <col min="3579" max="3579" width="12" style="16" customWidth="1"/>
    <col min="3580" max="3580" width="5.42578125" style="16" customWidth="1"/>
    <col min="3581" max="3581" width="25.7109375" style="16" customWidth="1"/>
    <col min="3582" max="3582" width="10" style="16" customWidth="1"/>
    <col min="3583" max="3583" width="21" style="16" customWidth="1"/>
    <col min="3584" max="3584" width="8.140625" style="16" customWidth="1"/>
    <col min="3585" max="3585" width="11.7109375" style="16" customWidth="1"/>
    <col min="3586" max="3589" width="6.42578125" style="16" customWidth="1"/>
    <col min="3590" max="3590" width="8.85546875" style="16" customWidth="1"/>
    <col min="3591" max="3591" width="10" style="16" customWidth="1"/>
    <col min="3592" max="3596" width="8.85546875" style="16" customWidth="1"/>
    <col min="3597" max="3829" width="9.140625" style="16"/>
    <col min="3830" max="3830" width="29.140625" style="16" customWidth="1"/>
    <col min="3831" max="3831" width="24.42578125" style="16" customWidth="1"/>
    <col min="3832" max="3832" width="15.140625" style="16" customWidth="1"/>
    <col min="3833" max="3833" width="20.85546875" style="16" customWidth="1"/>
    <col min="3834" max="3834" width="12.85546875" style="16" customWidth="1"/>
    <col min="3835" max="3835" width="12" style="16" customWidth="1"/>
    <col min="3836" max="3836" width="5.42578125" style="16" customWidth="1"/>
    <col min="3837" max="3837" width="25.7109375" style="16" customWidth="1"/>
    <col min="3838" max="3838" width="10" style="16" customWidth="1"/>
    <col min="3839" max="3839" width="21" style="16" customWidth="1"/>
    <col min="3840" max="3840" width="8.140625" style="16" customWidth="1"/>
    <col min="3841" max="3841" width="11.7109375" style="16" customWidth="1"/>
    <col min="3842" max="3845" width="6.42578125" style="16" customWidth="1"/>
    <col min="3846" max="3846" width="8.85546875" style="16" customWidth="1"/>
    <col min="3847" max="3847" width="10" style="16" customWidth="1"/>
    <col min="3848" max="3852" width="8.85546875" style="16" customWidth="1"/>
    <col min="3853" max="4085" width="9.140625" style="16"/>
    <col min="4086" max="4086" width="29.140625" style="16" customWidth="1"/>
    <col min="4087" max="4087" width="24.42578125" style="16" customWidth="1"/>
    <col min="4088" max="4088" width="15.140625" style="16" customWidth="1"/>
    <col min="4089" max="4089" width="20.85546875" style="16" customWidth="1"/>
    <col min="4090" max="4090" width="12.85546875" style="16" customWidth="1"/>
    <col min="4091" max="4091" width="12" style="16" customWidth="1"/>
    <col min="4092" max="4092" width="5.42578125" style="16" customWidth="1"/>
    <col min="4093" max="4093" width="25.7109375" style="16" customWidth="1"/>
    <col min="4094" max="4094" width="10" style="16" customWidth="1"/>
    <col min="4095" max="4095" width="21" style="16" customWidth="1"/>
    <col min="4096" max="4096" width="8.140625" style="16" customWidth="1"/>
    <col min="4097" max="4097" width="11.7109375" style="16" customWidth="1"/>
    <col min="4098" max="4101" width="6.42578125" style="16" customWidth="1"/>
    <col min="4102" max="4102" width="8.85546875" style="16" customWidth="1"/>
    <col min="4103" max="4103" width="10" style="16" customWidth="1"/>
    <col min="4104" max="4108" width="8.85546875" style="16" customWidth="1"/>
    <col min="4109" max="4341" width="9.140625" style="16"/>
    <col min="4342" max="4342" width="29.140625" style="16" customWidth="1"/>
    <col min="4343" max="4343" width="24.42578125" style="16" customWidth="1"/>
    <col min="4344" max="4344" width="15.140625" style="16" customWidth="1"/>
    <col min="4345" max="4345" width="20.85546875" style="16" customWidth="1"/>
    <col min="4346" max="4346" width="12.85546875" style="16" customWidth="1"/>
    <col min="4347" max="4347" width="12" style="16" customWidth="1"/>
    <col min="4348" max="4348" width="5.42578125" style="16" customWidth="1"/>
    <col min="4349" max="4349" width="25.7109375" style="16" customWidth="1"/>
    <col min="4350" max="4350" width="10" style="16" customWidth="1"/>
    <col min="4351" max="4351" width="21" style="16" customWidth="1"/>
    <col min="4352" max="4352" width="8.140625" style="16" customWidth="1"/>
    <col min="4353" max="4353" width="11.7109375" style="16" customWidth="1"/>
    <col min="4354" max="4357" width="6.42578125" style="16" customWidth="1"/>
    <col min="4358" max="4358" width="8.85546875" style="16" customWidth="1"/>
    <col min="4359" max="4359" width="10" style="16" customWidth="1"/>
    <col min="4360" max="4364" width="8.85546875" style="16" customWidth="1"/>
    <col min="4365" max="4597" width="9.140625" style="16"/>
    <col min="4598" max="4598" width="29.140625" style="16" customWidth="1"/>
    <col min="4599" max="4599" width="24.42578125" style="16" customWidth="1"/>
    <col min="4600" max="4600" width="15.140625" style="16" customWidth="1"/>
    <col min="4601" max="4601" width="20.85546875" style="16" customWidth="1"/>
    <col min="4602" max="4602" width="12.85546875" style="16" customWidth="1"/>
    <col min="4603" max="4603" width="12" style="16" customWidth="1"/>
    <col min="4604" max="4604" width="5.42578125" style="16" customWidth="1"/>
    <col min="4605" max="4605" width="25.7109375" style="16" customWidth="1"/>
    <col min="4606" max="4606" width="10" style="16" customWidth="1"/>
    <col min="4607" max="4607" width="21" style="16" customWidth="1"/>
    <col min="4608" max="4608" width="8.140625" style="16" customWidth="1"/>
    <col min="4609" max="4609" width="11.7109375" style="16" customWidth="1"/>
    <col min="4610" max="4613" width="6.42578125" style="16" customWidth="1"/>
    <col min="4614" max="4614" width="8.85546875" style="16" customWidth="1"/>
    <col min="4615" max="4615" width="10" style="16" customWidth="1"/>
    <col min="4616" max="4620" width="8.85546875" style="16" customWidth="1"/>
    <col min="4621" max="4853" width="9.140625" style="16"/>
    <col min="4854" max="4854" width="29.140625" style="16" customWidth="1"/>
    <col min="4855" max="4855" width="24.42578125" style="16" customWidth="1"/>
    <col min="4856" max="4856" width="15.140625" style="16" customWidth="1"/>
    <col min="4857" max="4857" width="20.85546875" style="16" customWidth="1"/>
    <col min="4858" max="4858" width="12.85546875" style="16" customWidth="1"/>
    <col min="4859" max="4859" width="12" style="16" customWidth="1"/>
    <col min="4860" max="4860" width="5.42578125" style="16" customWidth="1"/>
    <col min="4861" max="4861" width="25.7109375" style="16" customWidth="1"/>
    <col min="4862" max="4862" width="10" style="16" customWidth="1"/>
    <col min="4863" max="4863" width="21" style="16" customWidth="1"/>
    <col min="4864" max="4864" width="8.140625" style="16" customWidth="1"/>
    <col min="4865" max="4865" width="11.7109375" style="16" customWidth="1"/>
    <col min="4866" max="4869" width="6.42578125" style="16" customWidth="1"/>
    <col min="4870" max="4870" width="8.85546875" style="16" customWidth="1"/>
    <col min="4871" max="4871" width="10" style="16" customWidth="1"/>
    <col min="4872" max="4876" width="8.85546875" style="16" customWidth="1"/>
    <col min="4877" max="5109" width="9.140625" style="16"/>
    <col min="5110" max="5110" width="29.140625" style="16" customWidth="1"/>
    <col min="5111" max="5111" width="24.42578125" style="16" customWidth="1"/>
    <col min="5112" max="5112" width="15.140625" style="16" customWidth="1"/>
    <col min="5113" max="5113" width="20.85546875" style="16" customWidth="1"/>
    <col min="5114" max="5114" width="12.85546875" style="16" customWidth="1"/>
    <col min="5115" max="5115" width="12" style="16" customWidth="1"/>
    <col min="5116" max="5116" width="5.42578125" style="16" customWidth="1"/>
    <col min="5117" max="5117" width="25.7109375" style="16" customWidth="1"/>
    <col min="5118" max="5118" width="10" style="16" customWidth="1"/>
    <col min="5119" max="5119" width="21" style="16" customWidth="1"/>
    <col min="5120" max="5120" width="8.140625" style="16" customWidth="1"/>
    <col min="5121" max="5121" width="11.7109375" style="16" customWidth="1"/>
    <col min="5122" max="5125" width="6.42578125" style="16" customWidth="1"/>
    <col min="5126" max="5126" width="8.85546875" style="16" customWidth="1"/>
    <col min="5127" max="5127" width="10" style="16" customWidth="1"/>
    <col min="5128" max="5132" width="8.85546875" style="16" customWidth="1"/>
    <col min="5133" max="5365" width="9.140625" style="16"/>
    <col min="5366" max="5366" width="29.140625" style="16" customWidth="1"/>
    <col min="5367" max="5367" width="24.42578125" style="16" customWidth="1"/>
    <col min="5368" max="5368" width="15.140625" style="16" customWidth="1"/>
    <col min="5369" max="5369" width="20.85546875" style="16" customWidth="1"/>
    <col min="5370" max="5370" width="12.85546875" style="16" customWidth="1"/>
    <col min="5371" max="5371" width="12" style="16" customWidth="1"/>
    <col min="5372" max="5372" width="5.42578125" style="16" customWidth="1"/>
    <col min="5373" max="5373" width="25.7109375" style="16" customWidth="1"/>
    <col min="5374" max="5374" width="10" style="16" customWidth="1"/>
    <col min="5375" max="5375" width="21" style="16" customWidth="1"/>
    <col min="5376" max="5376" width="8.140625" style="16" customWidth="1"/>
    <col min="5377" max="5377" width="11.7109375" style="16" customWidth="1"/>
    <col min="5378" max="5381" width="6.42578125" style="16" customWidth="1"/>
    <col min="5382" max="5382" width="8.85546875" style="16" customWidth="1"/>
    <col min="5383" max="5383" width="10" style="16" customWidth="1"/>
    <col min="5384" max="5388" width="8.85546875" style="16" customWidth="1"/>
    <col min="5389" max="5621" width="9.140625" style="16"/>
    <col min="5622" max="5622" width="29.140625" style="16" customWidth="1"/>
    <col min="5623" max="5623" width="24.42578125" style="16" customWidth="1"/>
    <col min="5624" max="5624" width="15.140625" style="16" customWidth="1"/>
    <col min="5625" max="5625" width="20.85546875" style="16" customWidth="1"/>
    <col min="5626" max="5626" width="12.85546875" style="16" customWidth="1"/>
    <col min="5627" max="5627" width="12" style="16" customWidth="1"/>
    <col min="5628" max="5628" width="5.42578125" style="16" customWidth="1"/>
    <col min="5629" max="5629" width="25.7109375" style="16" customWidth="1"/>
    <col min="5630" max="5630" width="10" style="16" customWidth="1"/>
    <col min="5631" max="5631" width="21" style="16" customWidth="1"/>
    <col min="5632" max="5632" width="8.140625" style="16" customWidth="1"/>
    <col min="5633" max="5633" width="11.7109375" style="16" customWidth="1"/>
    <col min="5634" max="5637" width="6.42578125" style="16" customWidth="1"/>
    <col min="5638" max="5638" width="8.85546875" style="16" customWidth="1"/>
    <col min="5639" max="5639" width="10" style="16" customWidth="1"/>
    <col min="5640" max="5644" width="8.85546875" style="16" customWidth="1"/>
    <col min="5645" max="5877" width="9.140625" style="16"/>
    <col min="5878" max="5878" width="29.140625" style="16" customWidth="1"/>
    <col min="5879" max="5879" width="24.42578125" style="16" customWidth="1"/>
    <col min="5880" max="5880" width="15.140625" style="16" customWidth="1"/>
    <col min="5881" max="5881" width="20.85546875" style="16" customWidth="1"/>
    <col min="5882" max="5882" width="12.85546875" style="16" customWidth="1"/>
    <col min="5883" max="5883" width="12" style="16" customWidth="1"/>
    <col min="5884" max="5884" width="5.42578125" style="16" customWidth="1"/>
    <col min="5885" max="5885" width="25.7109375" style="16" customWidth="1"/>
    <col min="5886" max="5886" width="10" style="16" customWidth="1"/>
    <col min="5887" max="5887" width="21" style="16" customWidth="1"/>
    <col min="5888" max="5888" width="8.140625" style="16" customWidth="1"/>
    <col min="5889" max="5889" width="11.7109375" style="16" customWidth="1"/>
    <col min="5890" max="5893" width="6.42578125" style="16" customWidth="1"/>
    <col min="5894" max="5894" width="8.85546875" style="16" customWidth="1"/>
    <col min="5895" max="5895" width="10" style="16" customWidth="1"/>
    <col min="5896" max="5900" width="8.85546875" style="16" customWidth="1"/>
    <col min="5901" max="6133" width="9.140625" style="16"/>
    <col min="6134" max="6134" width="29.140625" style="16" customWidth="1"/>
    <col min="6135" max="6135" width="24.42578125" style="16" customWidth="1"/>
    <col min="6136" max="6136" width="15.140625" style="16" customWidth="1"/>
    <col min="6137" max="6137" width="20.85546875" style="16" customWidth="1"/>
    <col min="6138" max="6138" width="12.85546875" style="16" customWidth="1"/>
    <col min="6139" max="6139" width="12" style="16" customWidth="1"/>
    <col min="6140" max="6140" width="5.42578125" style="16" customWidth="1"/>
    <col min="6141" max="6141" width="25.7109375" style="16" customWidth="1"/>
    <col min="6142" max="6142" width="10" style="16" customWidth="1"/>
    <col min="6143" max="6143" width="21" style="16" customWidth="1"/>
    <col min="6144" max="6144" width="8.140625" style="16" customWidth="1"/>
    <col min="6145" max="6145" width="11.7109375" style="16" customWidth="1"/>
    <col min="6146" max="6149" width="6.42578125" style="16" customWidth="1"/>
    <col min="6150" max="6150" width="8.85546875" style="16" customWidth="1"/>
    <col min="6151" max="6151" width="10" style="16" customWidth="1"/>
    <col min="6152" max="6156" width="8.85546875" style="16" customWidth="1"/>
    <col min="6157" max="6389" width="9.140625" style="16"/>
    <col min="6390" max="6390" width="29.140625" style="16" customWidth="1"/>
    <col min="6391" max="6391" width="24.42578125" style="16" customWidth="1"/>
    <col min="6392" max="6392" width="15.140625" style="16" customWidth="1"/>
    <col min="6393" max="6393" width="20.85546875" style="16" customWidth="1"/>
    <col min="6394" max="6394" width="12.85546875" style="16" customWidth="1"/>
    <col min="6395" max="6395" width="12" style="16" customWidth="1"/>
    <col min="6396" max="6396" width="5.42578125" style="16" customWidth="1"/>
    <col min="6397" max="6397" width="25.7109375" style="16" customWidth="1"/>
    <col min="6398" max="6398" width="10" style="16" customWidth="1"/>
    <col min="6399" max="6399" width="21" style="16" customWidth="1"/>
    <col min="6400" max="6400" width="8.140625" style="16" customWidth="1"/>
    <col min="6401" max="6401" width="11.7109375" style="16" customWidth="1"/>
    <col min="6402" max="6405" width="6.42578125" style="16" customWidth="1"/>
    <col min="6406" max="6406" width="8.85546875" style="16" customWidth="1"/>
    <col min="6407" max="6407" width="10" style="16" customWidth="1"/>
    <col min="6408" max="6412" width="8.85546875" style="16" customWidth="1"/>
    <col min="6413" max="6645" width="9.140625" style="16"/>
    <col min="6646" max="6646" width="29.140625" style="16" customWidth="1"/>
    <col min="6647" max="6647" width="24.42578125" style="16" customWidth="1"/>
    <col min="6648" max="6648" width="15.140625" style="16" customWidth="1"/>
    <col min="6649" max="6649" width="20.85546875" style="16" customWidth="1"/>
    <col min="6650" max="6650" width="12.85546875" style="16" customWidth="1"/>
    <col min="6651" max="6651" width="12" style="16" customWidth="1"/>
    <col min="6652" max="6652" width="5.42578125" style="16" customWidth="1"/>
    <col min="6653" max="6653" width="25.7109375" style="16" customWidth="1"/>
    <col min="6654" max="6654" width="10" style="16" customWidth="1"/>
    <col min="6655" max="6655" width="21" style="16" customWidth="1"/>
    <col min="6656" max="6656" width="8.140625" style="16" customWidth="1"/>
    <col min="6657" max="6657" width="11.7109375" style="16" customWidth="1"/>
    <col min="6658" max="6661" width="6.42578125" style="16" customWidth="1"/>
    <col min="6662" max="6662" width="8.85546875" style="16" customWidth="1"/>
    <col min="6663" max="6663" width="10" style="16" customWidth="1"/>
    <col min="6664" max="6668" width="8.85546875" style="16" customWidth="1"/>
    <col min="6669" max="6901" width="9.140625" style="16"/>
    <col min="6902" max="6902" width="29.140625" style="16" customWidth="1"/>
    <col min="6903" max="6903" width="24.42578125" style="16" customWidth="1"/>
    <col min="6904" max="6904" width="15.140625" style="16" customWidth="1"/>
    <col min="6905" max="6905" width="20.85546875" style="16" customWidth="1"/>
    <col min="6906" max="6906" width="12.85546875" style="16" customWidth="1"/>
    <col min="6907" max="6907" width="12" style="16" customWidth="1"/>
    <col min="6908" max="6908" width="5.42578125" style="16" customWidth="1"/>
    <col min="6909" max="6909" width="25.7109375" style="16" customWidth="1"/>
    <col min="6910" max="6910" width="10" style="16" customWidth="1"/>
    <col min="6911" max="6911" width="21" style="16" customWidth="1"/>
    <col min="6912" max="6912" width="8.140625" style="16" customWidth="1"/>
    <col min="6913" max="6913" width="11.7109375" style="16" customWidth="1"/>
    <col min="6914" max="6917" width="6.42578125" style="16" customWidth="1"/>
    <col min="6918" max="6918" width="8.85546875" style="16" customWidth="1"/>
    <col min="6919" max="6919" width="10" style="16" customWidth="1"/>
    <col min="6920" max="6924" width="8.85546875" style="16" customWidth="1"/>
    <col min="6925" max="7157" width="9.140625" style="16"/>
    <col min="7158" max="7158" width="29.140625" style="16" customWidth="1"/>
    <col min="7159" max="7159" width="24.42578125" style="16" customWidth="1"/>
    <col min="7160" max="7160" width="15.140625" style="16" customWidth="1"/>
    <col min="7161" max="7161" width="20.85546875" style="16" customWidth="1"/>
    <col min="7162" max="7162" width="12.85546875" style="16" customWidth="1"/>
    <col min="7163" max="7163" width="12" style="16" customWidth="1"/>
    <col min="7164" max="7164" width="5.42578125" style="16" customWidth="1"/>
    <col min="7165" max="7165" width="25.7109375" style="16" customWidth="1"/>
    <col min="7166" max="7166" width="10" style="16" customWidth="1"/>
    <col min="7167" max="7167" width="21" style="16" customWidth="1"/>
    <col min="7168" max="7168" width="8.140625" style="16" customWidth="1"/>
    <col min="7169" max="7169" width="11.7109375" style="16" customWidth="1"/>
    <col min="7170" max="7173" width="6.42578125" style="16" customWidth="1"/>
    <col min="7174" max="7174" width="8.85546875" style="16" customWidth="1"/>
    <col min="7175" max="7175" width="10" style="16" customWidth="1"/>
    <col min="7176" max="7180" width="8.85546875" style="16" customWidth="1"/>
    <col min="7181" max="7413" width="9.140625" style="16"/>
    <col min="7414" max="7414" width="29.140625" style="16" customWidth="1"/>
    <col min="7415" max="7415" width="24.42578125" style="16" customWidth="1"/>
    <col min="7416" max="7416" width="15.140625" style="16" customWidth="1"/>
    <col min="7417" max="7417" width="20.85546875" style="16" customWidth="1"/>
    <col min="7418" max="7418" width="12.85546875" style="16" customWidth="1"/>
    <col min="7419" max="7419" width="12" style="16" customWidth="1"/>
    <col min="7420" max="7420" width="5.42578125" style="16" customWidth="1"/>
    <col min="7421" max="7421" width="25.7109375" style="16" customWidth="1"/>
    <col min="7422" max="7422" width="10" style="16" customWidth="1"/>
    <col min="7423" max="7423" width="21" style="16" customWidth="1"/>
    <col min="7424" max="7424" width="8.140625" style="16" customWidth="1"/>
    <col min="7425" max="7425" width="11.7109375" style="16" customWidth="1"/>
    <col min="7426" max="7429" width="6.42578125" style="16" customWidth="1"/>
    <col min="7430" max="7430" width="8.85546875" style="16" customWidth="1"/>
    <col min="7431" max="7431" width="10" style="16" customWidth="1"/>
    <col min="7432" max="7436" width="8.85546875" style="16" customWidth="1"/>
    <col min="7437" max="7669" width="9.140625" style="16"/>
    <col min="7670" max="7670" width="29.140625" style="16" customWidth="1"/>
    <col min="7671" max="7671" width="24.42578125" style="16" customWidth="1"/>
    <col min="7672" max="7672" width="15.140625" style="16" customWidth="1"/>
    <col min="7673" max="7673" width="20.85546875" style="16" customWidth="1"/>
    <col min="7674" max="7674" width="12.85546875" style="16" customWidth="1"/>
    <col min="7675" max="7675" width="12" style="16" customWidth="1"/>
    <col min="7676" max="7676" width="5.42578125" style="16" customWidth="1"/>
    <col min="7677" max="7677" width="25.7109375" style="16" customWidth="1"/>
    <col min="7678" max="7678" width="10" style="16" customWidth="1"/>
    <col min="7679" max="7679" width="21" style="16" customWidth="1"/>
    <col min="7680" max="7680" width="8.140625" style="16" customWidth="1"/>
    <col min="7681" max="7681" width="11.7109375" style="16" customWidth="1"/>
    <col min="7682" max="7685" width="6.42578125" style="16" customWidth="1"/>
    <col min="7686" max="7686" width="8.85546875" style="16" customWidth="1"/>
    <col min="7687" max="7687" width="10" style="16" customWidth="1"/>
    <col min="7688" max="7692" width="8.85546875" style="16" customWidth="1"/>
    <col min="7693" max="7925" width="9.140625" style="16"/>
    <col min="7926" max="7926" width="29.140625" style="16" customWidth="1"/>
    <col min="7927" max="7927" width="24.42578125" style="16" customWidth="1"/>
    <col min="7928" max="7928" width="15.140625" style="16" customWidth="1"/>
    <col min="7929" max="7929" width="20.85546875" style="16" customWidth="1"/>
    <col min="7930" max="7930" width="12.85546875" style="16" customWidth="1"/>
    <col min="7931" max="7931" width="12" style="16" customWidth="1"/>
    <col min="7932" max="7932" width="5.42578125" style="16" customWidth="1"/>
    <col min="7933" max="7933" width="25.7109375" style="16" customWidth="1"/>
    <col min="7934" max="7934" width="10" style="16" customWidth="1"/>
    <col min="7935" max="7935" width="21" style="16" customWidth="1"/>
    <col min="7936" max="7936" width="8.140625" style="16" customWidth="1"/>
    <col min="7937" max="7937" width="11.7109375" style="16" customWidth="1"/>
    <col min="7938" max="7941" width="6.42578125" style="16" customWidth="1"/>
    <col min="7942" max="7942" width="8.85546875" style="16" customWidth="1"/>
    <col min="7943" max="7943" width="10" style="16" customWidth="1"/>
    <col min="7944" max="7948" width="8.85546875" style="16" customWidth="1"/>
    <col min="7949" max="8181" width="9.140625" style="16"/>
    <col min="8182" max="8182" width="29.140625" style="16" customWidth="1"/>
    <col min="8183" max="8183" width="24.42578125" style="16" customWidth="1"/>
    <col min="8184" max="8184" width="15.140625" style="16" customWidth="1"/>
    <col min="8185" max="8185" width="20.85546875" style="16" customWidth="1"/>
    <col min="8186" max="8186" width="12.85546875" style="16" customWidth="1"/>
    <col min="8187" max="8187" width="12" style="16" customWidth="1"/>
    <col min="8188" max="8188" width="5.42578125" style="16" customWidth="1"/>
    <col min="8189" max="8189" width="25.7109375" style="16" customWidth="1"/>
    <col min="8190" max="8190" width="10" style="16" customWidth="1"/>
    <col min="8191" max="8191" width="21" style="16" customWidth="1"/>
    <col min="8192" max="8192" width="8.140625" style="16" customWidth="1"/>
    <col min="8193" max="8193" width="11.7109375" style="16" customWidth="1"/>
    <col min="8194" max="8197" width="6.42578125" style="16" customWidth="1"/>
    <col min="8198" max="8198" width="8.85546875" style="16" customWidth="1"/>
    <col min="8199" max="8199" width="10" style="16" customWidth="1"/>
    <col min="8200" max="8204" width="8.85546875" style="16" customWidth="1"/>
    <col min="8205" max="8437" width="9.140625" style="16"/>
    <col min="8438" max="8438" width="29.140625" style="16" customWidth="1"/>
    <col min="8439" max="8439" width="24.42578125" style="16" customWidth="1"/>
    <col min="8440" max="8440" width="15.140625" style="16" customWidth="1"/>
    <col min="8441" max="8441" width="20.85546875" style="16" customWidth="1"/>
    <col min="8442" max="8442" width="12.85546875" style="16" customWidth="1"/>
    <col min="8443" max="8443" width="12" style="16" customWidth="1"/>
    <col min="8444" max="8444" width="5.42578125" style="16" customWidth="1"/>
    <col min="8445" max="8445" width="25.7109375" style="16" customWidth="1"/>
    <col min="8446" max="8446" width="10" style="16" customWidth="1"/>
    <col min="8447" max="8447" width="21" style="16" customWidth="1"/>
    <col min="8448" max="8448" width="8.140625" style="16" customWidth="1"/>
    <col min="8449" max="8449" width="11.7109375" style="16" customWidth="1"/>
    <col min="8450" max="8453" width="6.42578125" style="16" customWidth="1"/>
    <col min="8454" max="8454" width="8.85546875" style="16" customWidth="1"/>
    <col min="8455" max="8455" width="10" style="16" customWidth="1"/>
    <col min="8456" max="8460" width="8.85546875" style="16" customWidth="1"/>
    <col min="8461" max="8693" width="9.140625" style="16"/>
    <col min="8694" max="8694" width="29.140625" style="16" customWidth="1"/>
    <col min="8695" max="8695" width="24.42578125" style="16" customWidth="1"/>
    <col min="8696" max="8696" width="15.140625" style="16" customWidth="1"/>
    <col min="8697" max="8697" width="20.85546875" style="16" customWidth="1"/>
    <col min="8698" max="8698" width="12.85546875" style="16" customWidth="1"/>
    <col min="8699" max="8699" width="12" style="16" customWidth="1"/>
    <col min="8700" max="8700" width="5.42578125" style="16" customWidth="1"/>
    <col min="8701" max="8701" width="25.7109375" style="16" customWidth="1"/>
    <col min="8702" max="8702" width="10" style="16" customWidth="1"/>
    <col min="8703" max="8703" width="21" style="16" customWidth="1"/>
    <col min="8704" max="8704" width="8.140625" style="16" customWidth="1"/>
    <col min="8705" max="8705" width="11.7109375" style="16" customWidth="1"/>
    <col min="8706" max="8709" width="6.42578125" style="16" customWidth="1"/>
    <col min="8710" max="8710" width="8.85546875" style="16" customWidth="1"/>
    <col min="8711" max="8711" width="10" style="16" customWidth="1"/>
    <col min="8712" max="8716" width="8.85546875" style="16" customWidth="1"/>
    <col min="8717" max="8949" width="9.140625" style="16"/>
    <col min="8950" max="8950" width="29.140625" style="16" customWidth="1"/>
    <col min="8951" max="8951" width="24.42578125" style="16" customWidth="1"/>
    <col min="8952" max="8952" width="15.140625" style="16" customWidth="1"/>
    <col min="8953" max="8953" width="20.85546875" style="16" customWidth="1"/>
    <col min="8954" max="8954" width="12.85546875" style="16" customWidth="1"/>
    <col min="8955" max="8955" width="12" style="16" customWidth="1"/>
    <col min="8956" max="8956" width="5.42578125" style="16" customWidth="1"/>
    <col min="8957" max="8957" width="25.7109375" style="16" customWidth="1"/>
    <col min="8958" max="8958" width="10" style="16" customWidth="1"/>
    <col min="8959" max="8959" width="21" style="16" customWidth="1"/>
    <col min="8960" max="8960" width="8.140625" style="16" customWidth="1"/>
    <col min="8961" max="8961" width="11.7109375" style="16" customWidth="1"/>
    <col min="8962" max="8965" width="6.42578125" style="16" customWidth="1"/>
    <col min="8966" max="8966" width="8.85546875" style="16" customWidth="1"/>
    <col min="8967" max="8967" width="10" style="16" customWidth="1"/>
    <col min="8968" max="8972" width="8.85546875" style="16" customWidth="1"/>
    <col min="8973" max="9205" width="9.140625" style="16"/>
    <col min="9206" max="9206" width="29.140625" style="16" customWidth="1"/>
    <col min="9207" max="9207" width="24.42578125" style="16" customWidth="1"/>
    <col min="9208" max="9208" width="15.140625" style="16" customWidth="1"/>
    <col min="9209" max="9209" width="20.85546875" style="16" customWidth="1"/>
    <col min="9210" max="9210" width="12.85546875" style="16" customWidth="1"/>
    <col min="9211" max="9211" width="12" style="16" customWidth="1"/>
    <col min="9212" max="9212" width="5.42578125" style="16" customWidth="1"/>
    <col min="9213" max="9213" width="25.7109375" style="16" customWidth="1"/>
    <col min="9214" max="9214" width="10" style="16" customWidth="1"/>
    <col min="9215" max="9215" width="21" style="16" customWidth="1"/>
    <col min="9216" max="9216" width="8.140625" style="16" customWidth="1"/>
    <col min="9217" max="9217" width="11.7109375" style="16" customWidth="1"/>
    <col min="9218" max="9221" width="6.42578125" style="16" customWidth="1"/>
    <col min="9222" max="9222" width="8.85546875" style="16" customWidth="1"/>
    <col min="9223" max="9223" width="10" style="16" customWidth="1"/>
    <col min="9224" max="9228" width="8.85546875" style="16" customWidth="1"/>
    <col min="9229" max="9461" width="9.140625" style="16"/>
    <col min="9462" max="9462" width="29.140625" style="16" customWidth="1"/>
    <col min="9463" max="9463" width="24.42578125" style="16" customWidth="1"/>
    <col min="9464" max="9464" width="15.140625" style="16" customWidth="1"/>
    <col min="9465" max="9465" width="20.85546875" style="16" customWidth="1"/>
    <col min="9466" max="9466" width="12.85546875" style="16" customWidth="1"/>
    <col min="9467" max="9467" width="12" style="16" customWidth="1"/>
    <col min="9468" max="9468" width="5.42578125" style="16" customWidth="1"/>
    <col min="9469" max="9469" width="25.7109375" style="16" customWidth="1"/>
    <col min="9470" max="9470" width="10" style="16" customWidth="1"/>
    <col min="9471" max="9471" width="21" style="16" customWidth="1"/>
    <col min="9472" max="9472" width="8.140625" style="16" customWidth="1"/>
    <col min="9473" max="9473" width="11.7109375" style="16" customWidth="1"/>
    <col min="9474" max="9477" width="6.42578125" style="16" customWidth="1"/>
    <col min="9478" max="9478" width="8.85546875" style="16" customWidth="1"/>
    <col min="9479" max="9479" width="10" style="16" customWidth="1"/>
    <col min="9480" max="9484" width="8.85546875" style="16" customWidth="1"/>
    <col min="9485" max="9717" width="9.140625" style="16"/>
    <col min="9718" max="9718" width="29.140625" style="16" customWidth="1"/>
    <col min="9719" max="9719" width="24.42578125" style="16" customWidth="1"/>
    <col min="9720" max="9720" width="15.140625" style="16" customWidth="1"/>
    <col min="9721" max="9721" width="20.85546875" style="16" customWidth="1"/>
    <col min="9722" max="9722" width="12.85546875" style="16" customWidth="1"/>
    <col min="9723" max="9723" width="12" style="16" customWidth="1"/>
    <col min="9724" max="9724" width="5.42578125" style="16" customWidth="1"/>
    <col min="9725" max="9725" width="25.7109375" style="16" customWidth="1"/>
    <col min="9726" max="9726" width="10" style="16" customWidth="1"/>
    <col min="9727" max="9727" width="21" style="16" customWidth="1"/>
    <col min="9728" max="9728" width="8.140625" style="16" customWidth="1"/>
    <col min="9729" max="9729" width="11.7109375" style="16" customWidth="1"/>
    <col min="9730" max="9733" width="6.42578125" style="16" customWidth="1"/>
    <col min="9734" max="9734" width="8.85546875" style="16" customWidth="1"/>
    <col min="9735" max="9735" width="10" style="16" customWidth="1"/>
    <col min="9736" max="9740" width="8.85546875" style="16" customWidth="1"/>
    <col min="9741" max="9973" width="9.140625" style="16"/>
    <col min="9974" max="9974" width="29.140625" style="16" customWidth="1"/>
    <col min="9975" max="9975" width="24.42578125" style="16" customWidth="1"/>
    <col min="9976" max="9976" width="15.140625" style="16" customWidth="1"/>
    <col min="9977" max="9977" width="20.85546875" style="16" customWidth="1"/>
    <col min="9978" max="9978" width="12.85546875" style="16" customWidth="1"/>
    <col min="9979" max="9979" width="12" style="16" customWidth="1"/>
    <col min="9980" max="9980" width="5.42578125" style="16" customWidth="1"/>
    <col min="9981" max="9981" width="25.7109375" style="16" customWidth="1"/>
    <col min="9982" max="9982" width="10" style="16" customWidth="1"/>
    <col min="9983" max="9983" width="21" style="16" customWidth="1"/>
    <col min="9984" max="9984" width="8.140625" style="16" customWidth="1"/>
    <col min="9985" max="9985" width="11.7109375" style="16" customWidth="1"/>
    <col min="9986" max="9989" width="6.42578125" style="16" customWidth="1"/>
    <col min="9990" max="9990" width="8.85546875" style="16" customWidth="1"/>
    <col min="9991" max="9991" width="10" style="16" customWidth="1"/>
    <col min="9992" max="9996" width="8.85546875" style="16" customWidth="1"/>
    <col min="9997" max="10229" width="9.140625" style="16"/>
    <col min="10230" max="10230" width="29.140625" style="16" customWidth="1"/>
    <col min="10231" max="10231" width="24.42578125" style="16" customWidth="1"/>
    <col min="10232" max="10232" width="15.140625" style="16" customWidth="1"/>
    <col min="10233" max="10233" width="20.85546875" style="16" customWidth="1"/>
    <col min="10234" max="10234" width="12.85546875" style="16" customWidth="1"/>
    <col min="10235" max="10235" width="12" style="16" customWidth="1"/>
    <col min="10236" max="10236" width="5.42578125" style="16" customWidth="1"/>
    <col min="10237" max="10237" width="25.7109375" style="16" customWidth="1"/>
    <col min="10238" max="10238" width="10" style="16" customWidth="1"/>
    <col min="10239" max="10239" width="21" style="16" customWidth="1"/>
    <col min="10240" max="10240" width="8.140625" style="16" customWidth="1"/>
    <col min="10241" max="10241" width="11.7109375" style="16" customWidth="1"/>
    <col min="10242" max="10245" width="6.42578125" style="16" customWidth="1"/>
    <col min="10246" max="10246" width="8.85546875" style="16" customWidth="1"/>
    <col min="10247" max="10247" width="10" style="16" customWidth="1"/>
    <col min="10248" max="10252" width="8.85546875" style="16" customWidth="1"/>
    <col min="10253" max="10485" width="9.140625" style="16"/>
    <col min="10486" max="10486" width="29.140625" style="16" customWidth="1"/>
    <col min="10487" max="10487" width="24.42578125" style="16" customWidth="1"/>
    <col min="10488" max="10488" width="15.140625" style="16" customWidth="1"/>
    <col min="10489" max="10489" width="20.85546875" style="16" customWidth="1"/>
    <col min="10490" max="10490" width="12.85546875" style="16" customWidth="1"/>
    <col min="10491" max="10491" width="12" style="16" customWidth="1"/>
    <col min="10492" max="10492" width="5.42578125" style="16" customWidth="1"/>
    <col min="10493" max="10493" width="25.7109375" style="16" customWidth="1"/>
    <col min="10494" max="10494" width="10" style="16" customWidth="1"/>
    <col min="10495" max="10495" width="21" style="16" customWidth="1"/>
    <col min="10496" max="10496" width="8.140625" style="16" customWidth="1"/>
    <col min="10497" max="10497" width="11.7109375" style="16" customWidth="1"/>
    <col min="10498" max="10501" width="6.42578125" style="16" customWidth="1"/>
    <col min="10502" max="10502" width="8.85546875" style="16" customWidth="1"/>
    <col min="10503" max="10503" width="10" style="16" customWidth="1"/>
    <col min="10504" max="10508" width="8.85546875" style="16" customWidth="1"/>
    <col min="10509" max="10741" width="9.140625" style="16"/>
    <col min="10742" max="10742" width="29.140625" style="16" customWidth="1"/>
    <col min="10743" max="10743" width="24.42578125" style="16" customWidth="1"/>
    <col min="10744" max="10744" width="15.140625" style="16" customWidth="1"/>
    <col min="10745" max="10745" width="20.85546875" style="16" customWidth="1"/>
    <col min="10746" max="10746" width="12.85546875" style="16" customWidth="1"/>
    <col min="10747" max="10747" width="12" style="16" customWidth="1"/>
    <col min="10748" max="10748" width="5.42578125" style="16" customWidth="1"/>
    <col min="10749" max="10749" width="25.7109375" style="16" customWidth="1"/>
    <col min="10750" max="10750" width="10" style="16" customWidth="1"/>
    <col min="10751" max="10751" width="21" style="16" customWidth="1"/>
    <col min="10752" max="10752" width="8.140625" style="16" customWidth="1"/>
    <col min="10753" max="10753" width="11.7109375" style="16" customWidth="1"/>
    <col min="10754" max="10757" width="6.42578125" style="16" customWidth="1"/>
    <col min="10758" max="10758" width="8.85546875" style="16" customWidth="1"/>
    <col min="10759" max="10759" width="10" style="16" customWidth="1"/>
    <col min="10760" max="10764" width="8.85546875" style="16" customWidth="1"/>
    <col min="10765" max="10997" width="9.140625" style="16"/>
    <col min="10998" max="10998" width="29.140625" style="16" customWidth="1"/>
    <col min="10999" max="10999" width="24.42578125" style="16" customWidth="1"/>
    <col min="11000" max="11000" width="15.140625" style="16" customWidth="1"/>
    <col min="11001" max="11001" width="20.85546875" style="16" customWidth="1"/>
    <col min="11002" max="11002" width="12.85546875" style="16" customWidth="1"/>
    <col min="11003" max="11003" width="12" style="16" customWidth="1"/>
    <col min="11004" max="11004" width="5.42578125" style="16" customWidth="1"/>
    <col min="11005" max="11005" width="25.7109375" style="16" customWidth="1"/>
    <col min="11006" max="11006" width="10" style="16" customWidth="1"/>
    <col min="11007" max="11007" width="21" style="16" customWidth="1"/>
    <col min="11008" max="11008" width="8.140625" style="16" customWidth="1"/>
    <col min="11009" max="11009" width="11.7109375" style="16" customWidth="1"/>
    <col min="11010" max="11013" width="6.42578125" style="16" customWidth="1"/>
    <col min="11014" max="11014" width="8.85546875" style="16" customWidth="1"/>
    <col min="11015" max="11015" width="10" style="16" customWidth="1"/>
    <col min="11016" max="11020" width="8.85546875" style="16" customWidth="1"/>
    <col min="11021" max="11253" width="9.140625" style="16"/>
    <col min="11254" max="11254" width="29.140625" style="16" customWidth="1"/>
    <col min="11255" max="11255" width="24.42578125" style="16" customWidth="1"/>
    <col min="11256" max="11256" width="15.140625" style="16" customWidth="1"/>
    <col min="11257" max="11257" width="20.85546875" style="16" customWidth="1"/>
    <col min="11258" max="11258" width="12.85546875" style="16" customWidth="1"/>
    <col min="11259" max="11259" width="12" style="16" customWidth="1"/>
    <col min="11260" max="11260" width="5.42578125" style="16" customWidth="1"/>
    <col min="11261" max="11261" width="25.7109375" style="16" customWidth="1"/>
    <col min="11262" max="11262" width="10" style="16" customWidth="1"/>
    <col min="11263" max="11263" width="21" style="16" customWidth="1"/>
    <col min="11264" max="11264" width="8.140625" style="16" customWidth="1"/>
    <col min="11265" max="11265" width="11.7109375" style="16" customWidth="1"/>
    <col min="11266" max="11269" width="6.42578125" style="16" customWidth="1"/>
    <col min="11270" max="11270" width="8.85546875" style="16" customWidth="1"/>
    <col min="11271" max="11271" width="10" style="16" customWidth="1"/>
    <col min="11272" max="11276" width="8.85546875" style="16" customWidth="1"/>
    <col min="11277" max="11509" width="9.140625" style="16"/>
    <col min="11510" max="11510" width="29.140625" style="16" customWidth="1"/>
    <col min="11511" max="11511" width="24.42578125" style="16" customWidth="1"/>
    <col min="11512" max="11512" width="15.140625" style="16" customWidth="1"/>
    <col min="11513" max="11513" width="20.85546875" style="16" customWidth="1"/>
    <col min="11514" max="11514" width="12.85546875" style="16" customWidth="1"/>
    <col min="11515" max="11515" width="12" style="16" customWidth="1"/>
    <col min="11516" max="11516" width="5.42578125" style="16" customWidth="1"/>
    <col min="11517" max="11517" width="25.7109375" style="16" customWidth="1"/>
    <col min="11518" max="11518" width="10" style="16" customWidth="1"/>
    <col min="11519" max="11519" width="21" style="16" customWidth="1"/>
    <col min="11520" max="11520" width="8.140625" style="16" customWidth="1"/>
    <col min="11521" max="11521" width="11.7109375" style="16" customWidth="1"/>
    <col min="11522" max="11525" width="6.42578125" style="16" customWidth="1"/>
    <col min="11526" max="11526" width="8.85546875" style="16" customWidth="1"/>
    <col min="11527" max="11527" width="10" style="16" customWidth="1"/>
    <col min="11528" max="11532" width="8.85546875" style="16" customWidth="1"/>
    <col min="11533" max="11765" width="9.140625" style="16"/>
    <col min="11766" max="11766" width="29.140625" style="16" customWidth="1"/>
    <col min="11767" max="11767" width="24.42578125" style="16" customWidth="1"/>
    <col min="11768" max="11768" width="15.140625" style="16" customWidth="1"/>
    <col min="11769" max="11769" width="20.85546875" style="16" customWidth="1"/>
    <col min="11770" max="11770" width="12.85546875" style="16" customWidth="1"/>
    <col min="11771" max="11771" width="12" style="16" customWidth="1"/>
    <col min="11772" max="11772" width="5.42578125" style="16" customWidth="1"/>
    <col min="11773" max="11773" width="25.7109375" style="16" customWidth="1"/>
    <col min="11774" max="11774" width="10" style="16" customWidth="1"/>
    <col min="11775" max="11775" width="21" style="16" customWidth="1"/>
    <col min="11776" max="11776" width="8.140625" style="16" customWidth="1"/>
    <col min="11777" max="11777" width="11.7109375" style="16" customWidth="1"/>
    <col min="11778" max="11781" width="6.42578125" style="16" customWidth="1"/>
    <col min="11782" max="11782" width="8.85546875" style="16" customWidth="1"/>
    <col min="11783" max="11783" width="10" style="16" customWidth="1"/>
    <col min="11784" max="11788" width="8.85546875" style="16" customWidth="1"/>
    <col min="11789" max="12021" width="9.140625" style="16"/>
    <col min="12022" max="12022" width="29.140625" style="16" customWidth="1"/>
    <col min="12023" max="12023" width="24.42578125" style="16" customWidth="1"/>
    <col min="12024" max="12024" width="15.140625" style="16" customWidth="1"/>
    <col min="12025" max="12025" width="20.85546875" style="16" customWidth="1"/>
    <col min="12026" max="12026" width="12.85546875" style="16" customWidth="1"/>
    <col min="12027" max="12027" width="12" style="16" customWidth="1"/>
    <col min="12028" max="12028" width="5.42578125" style="16" customWidth="1"/>
    <col min="12029" max="12029" width="25.7109375" style="16" customWidth="1"/>
    <col min="12030" max="12030" width="10" style="16" customWidth="1"/>
    <col min="12031" max="12031" width="21" style="16" customWidth="1"/>
    <col min="12032" max="12032" width="8.140625" style="16" customWidth="1"/>
    <col min="12033" max="12033" width="11.7109375" style="16" customWidth="1"/>
    <col min="12034" max="12037" width="6.42578125" style="16" customWidth="1"/>
    <col min="12038" max="12038" width="8.85546875" style="16" customWidth="1"/>
    <col min="12039" max="12039" width="10" style="16" customWidth="1"/>
    <col min="12040" max="12044" width="8.85546875" style="16" customWidth="1"/>
    <col min="12045" max="12277" width="9.140625" style="16"/>
    <col min="12278" max="12278" width="29.140625" style="16" customWidth="1"/>
    <col min="12279" max="12279" width="24.42578125" style="16" customWidth="1"/>
    <col min="12280" max="12280" width="15.140625" style="16" customWidth="1"/>
    <col min="12281" max="12281" width="20.85546875" style="16" customWidth="1"/>
    <col min="12282" max="12282" width="12.85546875" style="16" customWidth="1"/>
    <col min="12283" max="12283" width="12" style="16" customWidth="1"/>
    <col min="12284" max="12284" width="5.42578125" style="16" customWidth="1"/>
    <col min="12285" max="12285" width="25.7109375" style="16" customWidth="1"/>
    <col min="12286" max="12286" width="10" style="16" customWidth="1"/>
    <col min="12287" max="12287" width="21" style="16" customWidth="1"/>
    <col min="12288" max="12288" width="8.140625" style="16" customWidth="1"/>
    <col min="12289" max="12289" width="11.7109375" style="16" customWidth="1"/>
    <col min="12290" max="12293" width="6.42578125" style="16" customWidth="1"/>
    <col min="12294" max="12294" width="8.85546875" style="16" customWidth="1"/>
    <col min="12295" max="12295" width="10" style="16" customWidth="1"/>
    <col min="12296" max="12300" width="8.85546875" style="16" customWidth="1"/>
    <col min="12301" max="12533" width="9.140625" style="16"/>
    <col min="12534" max="12534" width="29.140625" style="16" customWidth="1"/>
    <col min="12535" max="12535" width="24.42578125" style="16" customWidth="1"/>
    <col min="12536" max="12536" width="15.140625" style="16" customWidth="1"/>
    <col min="12537" max="12537" width="20.85546875" style="16" customWidth="1"/>
    <col min="12538" max="12538" width="12.85546875" style="16" customWidth="1"/>
    <col min="12539" max="12539" width="12" style="16" customWidth="1"/>
    <col min="12540" max="12540" width="5.42578125" style="16" customWidth="1"/>
    <col min="12541" max="12541" width="25.7109375" style="16" customWidth="1"/>
    <col min="12542" max="12542" width="10" style="16" customWidth="1"/>
    <col min="12543" max="12543" width="21" style="16" customWidth="1"/>
    <col min="12544" max="12544" width="8.140625" style="16" customWidth="1"/>
    <col min="12545" max="12545" width="11.7109375" style="16" customWidth="1"/>
    <col min="12546" max="12549" width="6.42578125" style="16" customWidth="1"/>
    <col min="12550" max="12550" width="8.85546875" style="16" customWidth="1"/>
    <col min="12551" max="12551" width="10" style="16" customWidth="1"/>
    <col min="12552" max="12556" width="8.85546875" style="16" customWidth="1"/>
    <col min="12557" max="12789" width="9.140625" style="16"/>
    <col min="12790" max="12790" width="29.140625" style="16" customWidth="1"/>
    <col min="12791" max="12791" width="24.42578125" style="16" customWidth="1"/>
    <col min="12792" max="12792" width="15.140625" style="16" customWidth="1"/>
    <col min="12793" max="12793" width="20.85546875" style="16" customWidth="1"/>
    <col min="12794" max="12794" width="12.85546875" style="16" customWidth="1"/>
    <col min="12795" max="12795" width="12" style="16" customWidth="1"/>
    <col min="12796" max="12796" width="5.42578125" style="16" customWidth="1"/>
    <col min="12797" max="12797" width="25.7109375" style="16" customWidth="1"/>
    <col min="12798" max="12798" width="10" style="16" customWidth="1"/>
    <col min="12799" max="12799" width="21" style="16" customWidth="1"/>
    <col min="12800" max="12800" width="8.140625" style="16" customWidth="1"/>
    <col min="12801" max="12801" width="11.7109375" style="16" customWidth="1"/>
    <col min="12802" max="12805" width="6.42578125" style="16" customWidth="1"/>
    <col min="12806" max="12806" width="8.85546875" style="16" customWidth="1"/>
    <col min="12807" max="12807" width="10" style="16" customWidth="1"/>
    <col min="12808" max="12812" width="8.85546875" style="16" customWidth="1"/>
    <col min="12813" max="13045" width="9.140625" style="16"/>
    <col min="13046" max="13046" width="29.140625" style="16" customWidth="1"/>
    <col min="13047" max="13047" width="24.42578125" style="16" customWidth="1"/>
    <col min="13048" max="13048" width="15.140625" style="16" customWidth="1"/>
    <col min="13049" max="13049" width="20.85546875" style="16" customWidth="1"/>
    <col min="13050" max="13050" width="12.85546875" style="16" customWidth="1"/>
    <col min="13051" max="13051" width="12" style="16" customWidth="1"/>
    <col min="13052" max="13052" width="5.42578125" style="16" customWidth="1"/>
    <col min="13053" max="13053" width="25.7109375" style="16" customWidth="1"/>
    <col min="13054" max="13054" width="10" style="16" customWidth="1"/>
    <col min="13055" max="13055" width="21" style="16" customWidth="1"/>
    <col min="13056" max="13056" width="8.140625" style="16" customWidth="1"/>
    <col min="13057" max="13057" width="11.7109375" style="16" customWidth="1"/>
    <col min="13058" max="13061" width="6.42578125" style="16" customWidth="1"/>
    <col min="13062" max="13062" width="8.85546875" style="16" customWidth="1"/>
    <col min="13063" max="13063" width="10" style="16" customWidth="1"/>
    <col min="13064" max="13068" width="8.85546875" style="16" customWidth="1"/>
    <col min="13069" max="13301" width="9.140625" style="16"/>
    <col min="13302" max="13302" width="29.140625" style="16" customWidth="1"/>
    <col min="13303" max="13303" width="24.42578125" style="16" customWidth="1"/>
    <col min="13304" max="13304" width="15.140625" style="16" customWidth="1"/>
    <col min="13305" max="13305" width="20.85546875" style="16" customWidth="1"/>
    <col min="13306" max="13306" width="12.85546875" style="16" customWidth="1"/>
    <col min="13307" max="13307" width="12" style="16" customWidth="1"/>
    <col min="13308" max="13308" width="5.42578125" style="16" customWidth="1"/>
    <col min="13309" max="13309" width="25.7109375" style="16" customWidth="1"/>
    <col min="13310" max="13310" width="10" style="16" customWidth="1"/>
    <col min="13311" max="13311" width="21" style="16" customWidth="1"/>
    <col min="13312" max="13312" width="8.140625" style="16" customWidth="1"/>
    <col min="13313" max="13313" width="11.7109375" style="16" customWidth="1"/>
    <col min="13314" max="13317" width="6.42578125" style="16" customWidth="1"/>
    <col min="13318" max="13318" width="8.85546875" style="16" customWidth="1"/>
    <col min="13319" max="13319" width="10" style="16" customWidth="1"/>
    <col min="13320" max="13324" width="8.85546875" style="16" customWidth="1"/>
    <col min="13325" max="13557" width="9.140625" style="16"/>
    <col min="13558" max="13558" width="29.140625" style="16" customWidth="1"/>
    <col min="13559" max="13559" width="24.42578125" style="16" customWidth="1"/>
    <col min="13560" max="13560" width="15.140625" style="16" customWidth="1"/>
    <col min="13561" max="13561" width="20.85546875" style="16" customWidth="1"/>
    <col min="13562" max="13562" width="12.85546875" style="16" customWidth="1"/>
    <col min="13563" max="13563" width="12" style="16" customWidth="1"/>
    <col min="13564" max="13564" width="5.42578125" style="16" customWidth="1"/>
    <col min="13565" max="13565" width="25.7109375" style="16" customWidth="1"/>
    <col min="13566" max="13566" width="10" style="16" customWidth="1"/>
    <col min="13567" max="13567" width="21" style="16" customWidth="1"/>
    <col min="13568" max="13568" width="8.140625" style="16" customWidth="1"/>
    <col min="13569" max="13569" width="11.7109375" style="16" customWidth="1"/>
    <col min="13570" max="13573" width="6.42578125" style="16" customWidth="1"/>
    <col min="13574" max="13574" width="8.85546875" style="16" customWidth="1"/>
    <col min="13575" max="13575" width="10" style="16" customWidth="1"/>
    <col min="13576" max="13580" width="8.85546875" style="16" customWidth="1"/>
    <col min="13581" max="13813" width="9.140625" style="16"/>
    <col min="13814" max="13814" width="29.140625" style="16" customWidth="1"/>
    <col min="13815" max="13815" width="24.42578125" style="16" customWidth="1"/>
    <col min="13816" max="13816" width="15.140625" style="16" customWidth="1"/>
    <col min="13817" max="13817" width="20.85546875" style="16" customWidth="1"/>
    <col min="13818" max="13818" width="12.85546875" style="16" customWidth="1"/>
    <col min="13819" max="13819" width="12" style="16" customWidth="1"/>
    <col min="13820" max="13820" width="5.42578125" style="16" customWidth="1"/>
    <col min="13821" max="13821" width="25.7109375" style="16" customWidth="1"/>
    <col min="13822" max="13822" width="10" style="16" customWidth="1"/>
    <col min="13823" max="13823" width="21" style="16" customWidth="1"/>
    <col min="13824" max="13824" width="8.140625" style="16" customWidth="1"/>
    <col min="13825" max="13825" width="11.7109375" style="16" customWidth="1"/>
    <col min="13826" max="13829" width="6.42578125" style="16" customWidth="1"/>
    <col min="13830" max="13830" width="8.85546875" style="16" customWidth="1"/>
    <col min="13831" max="13831" width="10" style="16" customWidth="1"/>
    <col min="13832" max="13836" width="8.85546875" style="16" customWidth="1"/>
    <col min="13837" max="14069" width="9.140625" style="16"/>
    <col min="14070" max="14070" width="29.140625" style="16" customWidth="1"/>
    <col min="14071" max="14071" width="24.42578125" style="16" customWidth="1"/>
    <col min="14072" max="14072" width="15.140625" style="16" customWidth="1"/>
    <col min="14073" max="14073" width="20.85546875" style="16" customWidth="1"/>
    <col min="14074" max="14074" width="12.85546875" style="16" customWidth="1"/>
    <col min="14075" max="14075" width="12" style="16" customWidth="1"/>
    <col min="14076" max="14076" width="5.42578125" style="16" customWidth="1"/>
    <col min="14077" max="14077" width="25.7109375" style="16" customWidth="1"/>
    <col min="14078" max="14078" width="10" style="16" customWidth="1"/>
    <col min="14079" max="14079" width="21" style="16" customWidth="1"/>
    <col min="14080" max="14080" width="8.140625" style="16" customWidth="1"/>
    <col min="14081" max="14081" width="11.7109375" style="16" customWidth="1"/>
    <col min="14082" max="14085" width="6.42578125" style="16" customWidth="1"/>
    <col min="14086" max="14086" width="8.85546875" style="16" customWidth="1"/>
    <col min="14087" max="14087" width="10" style="16" customWidth="1"/>
    <col min="14088" max="14092" width="8.85546875" style="16" customWidth="1"/>
    <col min="14093" max="14325" width="9.140625" style="16"/>
    <col min="14326" max="14326" width="29.140625" style="16" customWidth="1"/>
    <col min="14327" max="14327" width="24.42578125" style="16" customWidth="1"/>
    <col min="14328" max="14328" width="15.140625" style="16" customWidth="1"/>
    <col min="14329" max="14329" width="20.85546875" style="16" customWidth="1"/>
    <col min="14330" max="14330" width="12.85546875" style="16" customWidth="1"/>
    <col min="14331" max="14331" width="12" style="16" customWidth="1"/>
    <col min="14332" max="14332" width="5.42578125" style="16" customWidth="1"/>
    <col min="14333" max="14333" width="25.7109375" style="16" customWidth="1"/>
    <col min="14334" max="14334" width="10" style="16" customWidth="1"/>
    <col min="14335" max="14335" width="21" style="16" customWidth="1"/>
    <col min="14336" max="14336" width="8.140625" style="16" customWidth="1"/>
    <col min="14337" max="14337" width="11.7109375" style="16" customWidth="1"/>
    <col min="14338" max="14341" width="6.42578125" style="16" customWidth="1"/>
    <col min="14342" max="14342" width="8.85546875" style="16" customWidth="1"/>
    <col min="14343" max="14343" width="10" style="16" customWidth="1"/>
    <col min="14344" max="14348" width="8.85546875" style="16" customWidth="1"/>
    <col min="14349" max="14581" width="9.140625" style="16"/>
    <col min="14582" max="14582" width="29.140625" style="16" customWidth="1"/>
    <col min="14583" max="14583" width="24.42578125" style="16" customWidth="1"/>
    <col min="14584" max="14584" width="15.140625" style="16" customWidth="1"/>
    <col min="14585" max="14585" width="20.85546875" style="16" customWidth="1"/>
    <col min="14586" max="14586" width="12.85546875" style="16" customWidth="1"/>
    <col min="14587" max="14587" width="12" style="16" customWidth="1"/>
    <col min="14588" max="14588" width="5.42578125" style="16" customWidth="1"/>
    <col min="14589" max="14589" width="25.7109375" style="16" customWidth="1"/>
    <col min="14590" max="14590" width="10" style="16" customWidth="1"/>
    <col min="14591" max="14591" width="21" style="16" customWidth="1"/>
    <col min="14592" max="14592" width="8.140625" style="16" customWidth="1"/>
    <col min="14593" max="14593" width="11.7109375" style="16" customWidth="1"/>
    <col min="14594" max="14597" width="6.42578125" style="16" customWidth="1"/>
    <col min="14598" max="14598" width="8.85546875" style="16" customWidth="1"/>
    <col min="14599" max="14599" width="10" style="16" customWidth="1"/>
    <col min="14600" max="14604" width="8.85546875" style="16" customWidth="1"/>
    <col min="14605" max="14837" width="9.140625" style="16"/>
    <col min="14838" max="14838" width="29.140625" style="16" customWidth="1"/>
    <col min="14839" max="14839" width="24.42578125" style="16" customWidth="1"/>
    <col min="14840" max="14840" width="15.140625" style="16" customWidth="1"/>
    <col min="14841" max="14841" width="20.85546875" style="16" customWidth="1"/>
    <col min="14842" max="14842" width="12.85546875" style="16" customWidth="1"/>
    <col min="14843" max="14843" width="12" style="16" customWidth="1"/>
    <col min="14844" max="14844" width="5.42578125" style="16" customWidth="1"/>
    <col min="14845" max="14845" width="25.7109375" style="16" customWidth="1"/>
    <col min="14846" max="14846" width="10" style="16" customWidth="1"/>
    <col min="14847" max="14847" width="21" style="16" customWidth="1"/>
    <col min="14848" max="14848" width="8.140625" style="16" customWidth="1"/>
    <col min="14849" max="14849" width="11.7109375" style="16" customWidth="1"/>
    <col min="14850" max="14853" width="6.42578125" style="16" customWidth="1"/>
    <col min="14854" max="14854" width="8.85546875" style="16" customWidth="1"/>
    <col min="14855" max="14855" width="10" style="16" customWidth="1"/>
    <col min="14856" max="14860" width="8.85546875" style="16" customWidth="1"/>
    <col min="14861" max="15093" width="9.140625" style="16"/>
    <col min="15094" max="15094" width="29.140625" style="16" customWidth="1"/>
    <col min="15095" max="15095" width="24.42578125" style="16" customWidth="1"/>
    <col min="15096" max="15096" width="15.140625" style="16" customWidth="1"/>
    <col min="15097" max="15097" width="20.85546875" style="16" customWidth="1"/>
    <col min="15098" max="15098" width="12.85546875" style="16" customWidth="1"/>
    <col min="15099" max="15099" width="12" style="16" customWidth="1"/>
    <col min="15100" max="15100" width="5.42578125" style="16" customWidth="1"/>
    <col min="15101" max="15101" width="25.7109375" style="16" customWidth="1"/>
    <col min="15102" max="15102" width="10" style="16" customWidth="1"/>
    <col min="15103" max="15103" width="21" style="16" customWidth="1"/>
    <col min="15104" max="15104" width="8.140625" style="16" customWidth="1"/>
    <col min="15105" max="15105" width="11.7109375" style="16" customWidth="1"/>
    <col min="15106" max="15109" width="6.42578125" style="16" customWidth="1"/>
    <col min="15110" max="15110" width="8.85546875" style="16" customWidth="1"/>
    <col min="15111" max="15111" width="10" style="16" customWidth="1"/>
    <col min="15112" max="15116" width="8.85546875" style="16" customWidth="1"/>
    <col min="15117" max="15349" width="9.140625" style="16"/>
    <col min="15350" max="15350" width="29.140625" style="16" customWidth="1"/>
    <col min="15351" max="15351" width="24.42578125" style="16" customWidth="1"/>
    <col min="15352" max="15352" width="15.140625" style="16" customWidth="1"/>
    <col min="15353" max="15353" width="20.85546875" style="16" customWidth="1"/>
    <col min="15354" max="15354" width="12.85546875" style="16" customWidth="1"/>
    <col min="15355" max="15355" width="12" style="16" customWidth="1"/>
    <col min="15356" max="15356" width="5.42578125" style="16" customWidth="1"/>
    <col min="15357" max="15357" width="25.7109375" style="16" customWidth="1"/>
    <col min="15358" max="15358" width="10" style="16" customWidth="1"/>
    <col min="15359" max="15359" width="21" style="16" customWidth="1"/>
    <col min="15360" max="15360" width="8.140625" style="16" customWidth="1"/>
    <col min="15361" max="15361" width="11.7109375" style="16" customWidth="1"/>
    <col min="15362" max="15365" width="6.42578125" style="16" customWidth="1"/>
    <col min="15366" max="15366" width="8.85546875" style="16" customWidth="1"/>
    <col min="15367" max="15367" width="10" style="16" customWidth="1"/>
    <col min="15368" max="15372" width="8.85546875" style="16" customWidth="1"/>
    <col min="15373" max="15605" width="9.140625" style="16"/>
    <col min="15606" max="15606" width="29.140625" style="16" customWidth="1"/>
    <col min="15607" max="15607" width="24.42578125" style="16" customWidth="1"/>
    <col min="15608" max="15608" width="15.140625" style="16" customWidth="1"/>
    <col min="15609" max="15609" width="20.85546875" style="16" customWidth="1"/>
    <col min="15610" max="15610" width="12.85546875" style="16" customWidth="1"/>
    <col min="15611" max="15611" width="12" style="16" customWidth="1"/>
    <col min="15612" max="15612" width="5.42578125" style="16" customWidth="1"/>
    <col min="15613" max="15613" width="25.7109375" style="16" customWidth="1"/>
    <col min="15614" max="15614" width="10" style="16" customWidth="1"/>
    <col min="15615" max="15615" width="21" style="16" customWidth="1"/>
    <col min="15616" max="15616" width="8.140625" style="16" customWidth="1"/>
    <col min="15617" max="15617" width="11.7109375" style="16" customWidth="1"/>
    <col min="15618" max="15621" width="6.42578125" style="16" customWidth="1"/>
    <col min="15622" max="15622" width="8.85546875" style="16" customWidth="1"/>
    <col min="15623" max="15623" width="10" style="16" customWidth="1"/>
    <col min="15624" max="15628" width="8.85546875" style="16" customWidth="1"/>
    <col min="15629" max="15861" width="9.140625" style="16"/>
    <col min="15862" max="15862" width="29.140625" style="16" customWidth="1"/>
    <col min="15863" max="15863" width="24.42578125" style="16" customWidth="1"/>
    <col min="15864" max="15864" width="15.140625" style="16" customWidth="1"/>
    <col min="15865" max="15865" width="20.85546875" style="16" customWidth="1"/>
    <col min="15866" max="15866" width="12.85546875" style="16" customWidth="1"/>
    <col min="15867" max="15867" width="12" style="16" customWidth="1"/>
    <col min="15868" max="15868" width="5.42578125" style="16" customWidth="1"/>
    <col min="15869" max="15869" width="25.7109375" style="16" customWidth="1"/>
    <col min="15870" max="15870" width="10" style="16" customWidth="1"/>
    <col min="15871" max="15871" width="21" style="16" customWidth="1"/>
    <col min="15872" max="15872" width="8.140625" style="16" customWidth="1"/>
    <col min="15873" max="15873" width="11.7109375" style="16" customWidth="1"/>
    <col min="15874" max="15877" width="6.42578125" style="16" customWidth="1"/>
    <col min="15878" max="15878" width="8.85546875" style="16" customWidth="1"/>
    <col min="15879" max="15879" width="10" style="16" customWidth="1"/>
    <col min="15880" max="15884" width="8.85546875" style="16" customWidth="1"/>
    <col min="15885" max="16117" width="9.140625" style="16"/>
    <col min="16118" max="16118" width="29.140625" style="16" customWidth="1"/>
    <col min="16119" max="16119" width="24.42578125" style="16" customWidth="1"/>
    <col min="16120" max="16120" width="15.140625" style="16" customWidth="1"/>
    <col min="16121" max="16121" width="20.85546875" style="16" customWidth="1"/>
    <col min="16122" max="16122" width="12.85546875" style="16" customWidth="1"/>
    <col min="16123" max="16123" width="12" style="16" customWidth="1"/>
    <col min="16124" max="16124" width="5.42578125" style="16" customWidth="1"/>
    <col min="16125" max="16125" width="25.7109375" style="16" customWidth="1"/>
    <col min="16126" max="16126" width="10" style="16" customWidth="1"/>
    <col min="16127" max="16127" width="21" style="16" customWidth="1"/>
    <col min="16128" max="16128" width="8.140625" style="16" customWidth="1"/>
    <col min="16129" max="16129" width="11.7109375" style="16" customWidth="1"/>
    <col min="16130" max="16133" width="6.42578125" style="16" customWidth="1"/>
    <col min="16134" max="16134" width="8.85546875" style="16" customWidth="1"/>
    <col min="16135" max="16135" width="10" style="16" customWidth="1"/>
    <col min="16136" max="16140" width="8.85546875" style="16" customWidth="1"/>
    <col min="16141" max="16384" width="9.140625" style="16"/>
  </cols>
  <sheetData>
    <row r="1" spans="1:12">
      <c r="A1" s="76" t="s">
        <v>343</v>
      </c>
    </row>
    <row r="2" spans="1:12">
      <c r="A2" s="76" t="s">
        <v>626</v>
      </c>
    </row>
    <row r="5" spans="1:12" s="76" customFormat="1">
      <c r="B5" s="76" t="s">
        <v>328</v>
      </c>
      <c r="C5" s="103"/>
      <c r="D5" s="54"/>
      <c r="E5" s="76" t="s">
        <v>602</v>
      </c>
      <c r="F5" s="16"/>
      <c r="G5" s="16"/>
      <c r="H5" s="55"/>
    </row>
    <row r="6" spans="1:12">
      <c r="B6" s="76" t="s">
        <v>603</v>
      </c>
      <c r="C6" s="103" t="s">
        <v>329</v>
      </c>
      <c r="D6" s="54"/>
      <c r="E6" s="76" t="s">
        <v>603</v>
      </c>
      <c r="F6" s="54" t="s">
        <v>329</v>
      </c>
      <c r="G6" s="54" t="s">
        <v>330</v>
      </c>
      <c r="I6" s="16"/>
      <c r="J6" s="16"/>
      <c r="K6" s="16"/>
      <c r="L6" s="16"/>
    </row>
    <row r="7" spans="1:12">
      <c r="A7" s="76" t="s">
        <v>70</v>
      </c>
      <c r="B7" s="76" t="s">
        <v>627</v>
      </c>
      <c r="C7" s="103">
        <v>7547599</v>
      </c>
      <c r="D7" s="144"/>
      <c r="E7" s="76" t="s">
        <v>628</v>
      </c>
      <c r="F7" s="103">
        <v>982135</v>
      </c>
      <c r="G7" s="54">
        <v>45474908</v>
      </c>
      <c r="I7" s="54"/>
      <c r="J7" s="16"/>
      <c r="K7" s="16"/>
      <c r="L7" s="16"/>
    </row>
    <row r="8" spans="1:12">
      <c r="A8" s="76" t="s">
        <v>71</v>
      </c>
      <c r="B8" s="76" t="s">
        <v>607</v>
      </c>
      <c r="C8" s="103">
        <v>6690222</v>
      </c>
      <c r="D8" s="144"/>
      <c r="E8" s="25" t="s">
        <v>332</v>
      </c>
      <c r="F8" s="103">
        <v>6497226</v>
      </c>
      <c r="G8" s="103">
        <v>28914728</v>
      </c>
      <c r="H8" s="53"/>
      <c r="I8" s="16"/>
      <c r="J8" s="16"/>
      <c r="K8" s="16"/>
      <c r="L8" s="16"/>
    </row>
    <row r="9" spans="1:12">
      <c r="A9" s="76" t="s">
        <v>331</v>
      </c>
      <c r="B9" s="25" t="s">
        <v>332</v>
      </c>
      <c r="C9" s="103">
        <v>6497226</v>
      </c>
      <c r="D9" s="144"/>
      <c r="E9" s="25" t="s">
        <v>629</v>
      </c>
      <c r="F9" s="103">
        <v>1192352</v>
      </c>
      <c r="G9" s="103">
        <v>15799835</v>
      </c>
      <c r="H9" s="53"/>
      <c r="I9" s="16"/>
      <c r="J9" s="16"/>
      <c r="K9" s="16"/>
      <c r="L9" s="16"/>
    </row>
    <row r="10" spans="1:12">
      <c r="A10" s="76" t="s">
        <v>333</v>
      </c>
      <c r="B10" s="76" t="s">
        <v>604</v>
      </c>
      <c r="C10" s="103">
        <v>5202017</v>
      </c>
      <c r="D10" s="144"/>
      <c r="E10" s="76" t="s">
        <v>605</v>
      </c>
      <c r="F10" s="103">
        <v>862809</v>
      </c>
      <c r="G10" s="103">
        <v>15790929</v>
      </c>
      <c r="H10" s="53"/>
      <c r="I10" s="16"/>
      <c r="J10" s="16"/>
      <c r="K10" s="16"/>
      <c r="L10" s="16"/>
    </row>
    <row r="11" spans="1:12">
      <c r="A11" s="76" t="s">
        <v>334</v>
      </c>
      <c r="B11" s="76" t="s">
        <v>624</v>
      </c>
      <c r="C11" s="103">
        <v>4184856</v>
      </c>
      <c r="D11" s="144"/>
      <c r="E11" s="76" t="s">
        <v>614</v>
      </c>
      <c r="F11" s="103">
        <v>1666478</v>
      </c>
      <c r="G11" s="103">
        <v>9430347</v>
      </c>
      <c r="H11" s="53"/>
      <c r="I11" s="16"/>
      <c r="J11" s="16"/>
      <c r="K11" s="16"/>
      <c r="L11" s="16"/>
    </row>
    <row r="12" spans="1:12">
      <c r="A12" s="76" t="s">
        <v>335</v>
      </c>
      <c r="B12" s="76" t="s">
        <v>615</v>
      </c>
      <c r="C12" s="103">
        <v>4079765</v>
      </c>
      <c r="E12" s="76" t="s">
        <v>630</v>
      </c>
      <c r="F12" s="103">
        <v>1184242</v>
      </c>
      <c r="G12" s="103">
        <v>8940645</v>
      </c>
      <c r="H12" s="53"/>
      <c r="I12" s="16"/>
      <c r="J12" s="16"/>
      <c r="K12" s="16"/>
      <c r="L12" s="16"/>
    </row>
    <row r="13" spans="1:12">
      <c r="A13" s="76" t="s">
        <v>336</v>
      </c>
      <c r="B13" s="76" t="s">
        <v>631</v>
      </c>
      <c r="C13" s="103">
        <v>4040453</v>
      </c>
      <c r="D13" s="144"/>
      <c r="E13" s="76" t="s">
        <v>616</v>
      </c>
      <c r="F13" s="103">
        <v>2830453</v>
      </c>
      <c r="G13" s="103">
        <v>8685651</v>
      </c>
      <c r="H13" s="53"/>
      <c r="I13" s="16"/>
      <c r="J13" s="16"/>
      <c r="K13" s="16"/>
      <c r="L13" s="16"/>
    </row>
    <row r="14" spans="1:12">
      <c r="A14" s="76" t="s">
        <v>337</v>
      </c>
      <c r="B14" s="143" t="s">
        <v>609</v>
      </c>
      <c r="C14" s="103">
        <v>4006447</v>
      </c>
      <c r="D14" s="144"/>
      <c r="E14" s="76" t="s">
        <v>632</v>
      </c>
      <c r="F14" s="103">
        <v>197966</v>
      </c>
      <c r="G14" s="103">
        <v>6086743</v>
      </c>
      <c r="H14" s="53"/>
      <c r="I14" s="16"/>
      <c r="J14" s="16"/>
      <c r="K14" s="16"/>
      <c r="L14" s="16"/>
    </row>
    <row r="15" spans="1:12">
      <c r="A15" s="76" t="s">
        <v>338</v>
      </c>
      <c r="B15" s="76" t="s">
        <v>612</v>
      </c>
      <c r="C15" s="103">
        <v>2944375</v>
      </c>
      <c r="D15" s="144"/>
      <c r="E15" s="76" t="s">
        <v>613</v>
      </c>
      <c r="F15" s="103">
        <v>1376772</v>
      </c>
      <c r="G15" s="103">
        <v>5917211</v>
      </c>
      <c r="H15" s="53"/>
      <c r="I15" s="16"/>
      <c r="J15" s="16"/>
      <c r="K15" s="16"/>
      <c r="L15" s="16"/>
    </row>
    <row r="16" spans="1:12">
      <c r="A16" s="76" t="s">
        <v>339</v>
      </c>
      <c r="B16" s="76" t="s">
        <v>616</v>
      </c>
      <c r="C16" s="103">
        <v>2830453</v>
      </c>
      <c r="D16" s="144"/>
      <c r="E16" s="76" t="s">
        <v>618</v>
      </c>
      <c r="F16" s="103">
        <v>1190918</v>
      </c>
      <c r="G16" s="103">
        <v>4307687</v>
      </c>
      <c r="H16" s="53"/>
      <c r="I16" s="16"/>
      <c r="J16" s="16"/>
      <c r="K16" s="16"/>
      <c r="L16" s="16"/>
    </row>
    <row r="17" spans="1:12">
      <c r="A17" s="76" t="s">
        <v>340</v>
      </c>
      <c r="B17" s="76" t="s">
        <v>633</v>
      </c>
      <c r="C17" s="103">
        <v>2405996</v>
      </c>
      <c r="D17" s="144"/>
      <c r="E17" s="76" t="s">
        <v>634</v>
      </c>
      <c r="F17" s="103">
        <v>191171</v>
      </c>
      <c r="G17" s="103">
        <v>3933897</v>
      </c>
      <c r="H17" s="53"/>
      <c r="I17" s="16"/>
      <c r="J17" s="16"/>
      <c r="K17" s="16"/>
      <c r="L17" s="16"/>
    </row>
    <row r="18" spans="1:12">
      <c r="A18" s="76" t="s">
        <v>341</v>
      </c>
      <c r="B18" s="76" t="s">
        <v>621</v>
      </c>
      <c r="C18" s="103">
        <v>2309616</v>
      </c>
      <c r="D18" s="144"/>
      <c r="E18" s="76" t="s">
        <v>635</v>
      </c>
      <c r="F18" s="103">
        <v>229983</v>
      </c>
      <c r="G18" s="103">
        <v>3432389</v>
      </c>
      <c r="H18" s="53"/>
      <c r="I18" s="16"/>
      <c r="J18" s="16"/>
      <c r="K18" s="16"/>
      <c r="L18" s="16"/>
    </row>
    <row r="19" spans="1:12">
      <c r="A19" s="76" t="s">
        <v>342</v>
      </c>
      <c r="B19" s="76" t="s">
        <v>625</v>
      </c>
      <c r="C19" s="103">
        <v>2050584</v>
      </c>
      <c r="D19" s="144"/>
      <c r="E19" s="76" t="s">
        <v>636</v>
      </c>
      <c r="F19" s="103">
        <v>71610</v>
      </c>
      <c r="G19" s="103">
        <v>3226774</v>
      </c>
      <c r="H19" s="53"/>
      <c r="I19" s="16"/>
      <c r="J19" s="16"/>
      <c r="K19" s="16"/>
      <c r="L19" s="16"/>
    </row>
    <row r="20" spans="1:12">
      <c r="A20" s="76" t="s">
        <v>274</v>
      </c>
      <c r="B20" s="76" t="s">
        <v>637</v>
      </c>
      <c r="C20" s="103">
        <v>1721115</v>
      </c>
      <c r="D20" s="144"/>
      <c r="E20" s="76" t="s">
        <v>623</v>
      </c>
      <c r="F20" s="103">
        <v>576497</v>
      </c>
      <c r="G20" s="103">
        <v>3227370</v>
      </c>
      <c r="H20" s="53"/>
      <c r="I20" s="16"/>
      <c r="J20" s="16"/>
      <c r="K20" s="16"/>
      <c r="L20" s="16"/>
    </row>
    <row r="21" spans="1:12">
      <c r="A21" s="76" t="s">
        <v>76</v>
      </c>
      <c r="B21" s="76" t="s">
        <v>638</v>
      </c>
      <c r="C21" s="103">
        <v>1694629</v>
      </c>
      <c r="D21" s="144"/>
      <c r="E21" s="76" t="s">
        <v>639</v>
      </c>
      <c r="F21" s="103">
        <v>686376</v>
      </c>
      <c r="G21" s="103">
        <v>3092528</v>
      </c>
      <c r="H21" s="53"/>
      <c r="I21" s="16"/>
      <c r="J21" s="16"/>
      <c r="K21" s="16"/>
      <c r="L21" s="16"/>
    </row>
    <row r="22" spans="1:12" ht="16.5">
      <c r="B22" s="267"/>
      <c r="D22" s="144"/>
      <c r="E22" s="142"/>
      <c r="F22" s="103"/>
      <c r="G22" s="151"/>
      <c r="H22" s="53"/>
      <c r="I22" s="16"/>
      <c r="J22" s="16"/>
      <c r="K22" s="16"/>
      <c r="L22" s="16"/>
    </row>
    <row r="23" spans="1:12">
      <c r="D23" s="54"/>
      <c r="E23" s="145"/>
      <c r="F23" s="25"/>
      <c r="G23" s="25"/>
      <c r="H23" s="53"/>
      <c r="I23" s="16"/>
      <c r="J23" s="16"/>
      <c r="K23" s="16"/>
      <c r="L23" s="16"/>
    </row>
    <row r="24" spans="1:12">
      <c r="C24" s="147"/>
      <c r="D24" s="54"/>
      <c r="E24" s="145"/>
      <c r="F24" s="25"/>
      <c r="G24" s="147"/>
      <c r="H24" s="53"/>
      <c r="I24" s="16"/>
      <c r="J24" s="16"/>
      <c r="K24" s="16"/>
      <c r="L24" s="16"/>
    </row>
    <row r="25" spans="1:12">
      <c r="C25" s="144"/>
      <c r="D25" s="54"/>
      <c r="E25" s="145"/>
      <c r="F25" s="25"/>
      <c r="G25" s="144"/>
      <c r="H25" s="16"/>
      <c r="I25" s="16"/>
      <c r="J25" s="16"/>
      <c r="K25" s="16"/>
      <c r="L25" s="16"/>
    </row>
    <row r="26" spans="1:12">
      <c r="C26" s="144"/>
      <c r="D26" s="54"/>
      <c r="E26" s="145"/>
      <c r="F26" s="54"/>
      <c r="G26" s="144"/>
      <c r="H26" s="16"/>
      <c r="I26" s="16"/>
      <c r="J26" s="16"/>
      <c r="K26" s="16"/>
      <c r="L26" s="16"/>
    </row>
    <row r="27" spans="1:12">
      <c r="C27" s="144"/>
      <c r="D27" s="54"/>
      <c r="E27" s="76"/>
      <c r="F27" s="49"/>
      <c r="G27" s="144"/>
      <c r="H27" s="16"/>
      <c r="I27" s="16"/>
      <c r="J27" s="16"/>
      <c r="K27" s="16"/>
      <c r="L27" s="16"/>
    </row>
    <row r="28" spans="1:12">
      <c r="C28" s="144"/>
      <c r="D28" s="54"/>
      <c r="E28" s="76"/>
      <c r="F28" s="49"/>
      <c r="G28" s="144"/>
      <c r="H28" s="16"/>
      <c r="I28" s="16"/>
      <c r="J28" s="16"/>
      <c r="K28" s="16"/>
      <c r="L28" s="16"/>
    </row>
    <row r="29" spans="1:12">
      <c r="C29" s="144"/>
      <c r="D29" s="54"/>
      <c r="E29" s="76"/>
      <c r="F29" s="49"/>
      <c r="G29" s="144"/>
      <c r="H29" s="16"/>
      <c r="I29" s="16"/>
      <c r="J29" s="16"/>
      <c r="K29" s="16"/>
      <c r="L29" s="16"/>
    </row>
    <row r="30" spans="1:12">
      <c r="C30" s="144"/>
      <c r="D30" s="54"/>
      <c r="E30" s="76"/>
      <c r="F30" s="49"/>
      <c r="G30" s="144"/>
      <c r="H30" s="16"/>
      <c r="I30" s="16"/>
      <c r="J30" s="16"/>
      <c r="K30" s="16"/>
      <c r="L30" s="16"/>
    </row>
    <row r="31" spans="1:12">
      <c r="C31" s="144"/>
      <c r="D31" s="54"/>
      <c r="E31" s="76"/>
      <c r="F31" s="49"/>
      <c r="G31" s="144"/>
      <c r="H31" s="16"/>
      <c r="I31" s="16"/>
      <c r="J31" s="16"/>
      <c r="K31" s="16"/>
      <c r="L31" s="16"/>
    </row>
    <row r="32" spans="1:12">
      <c r="C32" s="144"/>
      <c r="D32" s="54"/>
      <c r="E32" s="55"/>
      <c r="F32" s="49"/>
      <c r="G32" s="144"/>
      <c r="H32" s="16"/>
      <c r="I32" s="16"/>
      <c r="J32" s="16"/>
      <c r="K32" s="16"/>
      <c r="L32" s="16"/>
    </row>
    <row r="33" spans="1:12">
      <c r="B33" s="149"/>
      <c r="C33" s="144"/>
      <c r="D33" s="52"/>
      <c r="E33" s="55"/>
      <c r="F33" s="49"/>
      <c r="G33" s="144"/>
      <c r="H33" s="16"/>
      <c r="I33" s="16"/>
      <c r="J33" s="16"/>
      <c r="K33" s="16"/>
      <c r="L33" s="16"/>
    </row>
    <row r="34" spans="1:12">
      <c r="B34" s="149"/>
      <c r="C34" s="144"/>
      <c r="D34" s="52"/>
      <c r="E34" s="48"/>
      <c r="F34" s="49"/>
      <c r="G34" s="144"/>
      <c r="H34" s="16"/>
      <c r="I34" s="16"/>
      <c r="J34" s="16"/>
      <c r="K34" s="16"/>
      <c r="L34" s="16"/>
    </row>
    <row r="35" spans="1:12">
      <c r="A35" s="55"/>
      <c r="B35" s="149"/>
      <c r="C35" s="144"/>
      <c r="D35" s="52"/>
      <c r="E35" s="48"/>
      <c r="F35" s="49"/>
      <c r="G35" s="144"/>
      <c r="H35" s="76"/>
      <c r="I35" s="16"/>
      <c r="J35" s="16"/>
      <c r="K35" s="16"/>
      <c r="L35" s="16"/>
    </row>
    <row r="36" spans="1:12">
      <c r="B36" s="149"/>
      <c r="C36" s="144"/>
      <c r="D36" s="52"/>
      <c r="E36" s="48"/>
      <c r="F36" s="49"/>
      <c r="G36" s="144"/>
      <c r="H36" s="16"/>
      <c r="I36" s="16"/>
      <c r="J36" s="16"/>
      <c r="K36" s="16"/>
      <c r="L36" s="16"/>
    </row>
    <row r="37" spans="1:12">
      <c r="B37" s="149"/>
      <c r="C37" s="144"/>
      <c r="D37" s="52"/>
      <c r="E37" s="48"/>
      <c r="F37" s="49"/>
      <c r="G37" s="144"/>
      <c r="H37" s="16"/>
      <c r="I37" s="16"/>
      <c r="J37" s="16"/>
      <c r="K37" s="16"/>
      <c r="L37" s="16"/>
    </row>
    <row r="38" spans="1:12">
      <c r="A38" s="55"/>
      <c r="B38" s="149"/>
      <c r="C38" s="144"/>
      <c r="D38" s="52"/>
      <c r="E38" s="48"/>
      <c r="F38" s="49"/>
      <c r="G38" s="144"/>
      <c r="H38" s="16"/>
      <c r="I38" s="16"/>
      <c r="J38" s="16"/>
      <c r="K38" s="16"/>
      <c r="L38" s="16"/>
    </row>
    <row r="39" spans="1:12">
      <c r="A39" s="55"/>
      <c r="B39" s="149"/>
      <c r="C39" s="144"/>
      <c r="D39" s="52"/>
      <c r="E39" s="48"/>
      <c r="F39" s="49"/>
      <c r="G39" s="144"/>
      <c r="H39" s="16"/>
      <c r="I39" s="16"/>
      <c r="J39" s="16"/>
      <c r="K39" s="16"/>
      <c r="L39" s="16"/>
    </row>
    <row r="40" spans="1:12">
      <c r="B40" s="149"/>
      <c r="D40" s="52"/>
      <c r="E40" s="52"/>
      <c r="F40" s="149"/>
      <c r="G40" s="48"/>
      <c r="H40" s="16"/>
      <c r="I40" s="16"/>
      <c r="J40" s="16"/>
      <c r="K40" s="16"/>
      <c r="L40" s="16"/>
    </row>
    <row r="41" spans="1:12">
      <c r="B41" s="149"/>
      <c r="D41" s="52"/>
      <c r="E41" s="52"/>
      <c r="F41" s="149"/>
      <c r="G41" s="48"/>
      <c r="H41" s="16"/>
      <c r="I41" s="16"/>
      <c r="J41" s="16"/>
      <c r="K41" s="16"/>
      <c r="L41" s="16"/>
    </row>
    <row r="42" spans="1:12">
      <c r="B42" s="149"/>
      <c r="D42" s="52"/>
      <c r="E42" s="52"/>
      <c r="F42" s="149"/>
      <c r="G42" s="48"/>
      <c r="H42" s="16"/>
      <c r="I42" s="16"/>
      <c r="J42" s="16"/>
      <c r="K42" s="16"/>
      <c r="L42" s="16"/>
    </row>
    <row r="43" spans="1:12">
      <c r="B43" s="149"/>
      <c r="C43" s="108"/>
      <c r="D43" s="52"/>
      <c r="E43" s="52"/>
      <c r="F43" s="149"/>
      <c r="G43" s="48"/>
      <c r="H43" s="16"/>
      <c r="I43" s="16"/>
      <c r="J43" s="16"/>
      <c r="K43" s="16"/>
      <c r="L43" s="16"/>
    </row>
    <row r="44" spans="1:12">
      <c r="B44" s="149"/>
      <c r="C44" s="108"/>
      <c r="D44" s="52"/>
      <c r="E44" s="52"/>
      <c r="F44" s="149"/>
      <c r="G44" s="48"/>
      <c r="H44" s="16"/>
      <c r="I44" s="16"/>
      <c r="J44" s="16"/>
      <c r="K44" s="16"/>
      <c r="L44" s="16"/>
    </row>
    <row r="45" spans="1:12">
      <c r="B45" s="149"/>
      <c r="C45" s="108"/>
      <c r="D45" s="52"/>
      <c r="E45" s="52"/>
      <c r="F45" s="149"/>
      <c r="G45" s="48"/>
      <c r="H45" s="16"/>
      <c r="I45" s="16"/>
      <c r="J45" s="16"/>
      <c r="K45" s="16"/>
      <c r="L45" s="16"/>
    </row>
    <row r="46" spans="1:12">
      <c r="B46" s="149"/>
      <c r="C46" s="108"/>
      <c r="D46" s="52"/>
      <c r="E46" s="52"/>
      <c r="F46" s="149"/>
      <c r="G46" s="48"/>
      <c r="H46" s="16"/>
      <c r="I46" s="16"/>
      <c r="J46" s="16"/>
      <c r="K46" s="16"/>
      <c r="L46" s="16"/>
    </row>
    <row r="47" spans="1:12">
      <c r="B47" s="149"/>
      <c r="C47" s="108"/>
      <c r="D47" s="52"/>
      <c r="E47" s="52"/>
      <c r="F47" s="149"/>
      <c r="G47" s="48"/>
      <c r="J47" s="16"/>
      <c r="K47" s="16"/>
      <c r="L47" s="16"/>
    </row>
    <row r="48" spans="1:12">
      <c r="B48" s="149"/>
      <c r="C48" s="108"/>
      <c r="D48" s="52"/>
      <c r="E48" s="52"/>
      <c r="F48" s="149"/>
      <c r="G48" s="48"/>
    </row>
    <row r="49" spans="2:7">
      <c r="B49" s="149"/>
      <c r="C49" s="108"/>
      <c r="D49" s="52"/>
      <c r="E49" s="52"/>
      <c r="F49" s="149"/>
      <c r="G49" s="48"/>
    </row>
    <row r="50" spans="2:7">
      <c r="B50" s="149"/>
      <c r="C50" s="108"/>
      <c r="D50" s="52"/>
      <c r="E50" s="52"/>
      <c r="F50" s="149"/>
      <c r="G50" s="48"/>
    </row>
    <row r="51" spans="2:7">
      <c r="B51" s="150"/>
      <c r="C51" s="99"/>
      <c r="D51" s="74"/>
      <c r="E51" s="74"/>
      <c r="G51" s="81"/>
    </row>
    <row r="52" spans="2:7">
      <c r="B52" s="150"/>
      <c r="C52" s="99"/>
      <c r="D52" s="74"/>
      <c r="E52" s="74"/>
      <c r="G52" s="81"/>
    </row>
    <row r="53" spans="2:7">
      <c r="B53" s="150"/>
      <c r="C53" s="99"/>
      <c r="D53" s="74"/>
      <c r="E53" s="74"/>
      <c r="G53" s="81"/>
    </row>
    <row r="54" spans="2:7">
      <c r="B54" s="150"/>
      <c r="C54" s="99"/>
      <c r="D54" s="74"/>
      <c r="E54" s="74"/>
      <c r="G54" s="81"/>
    </row>
    <row r="55" spans="2:7">
      <c r="B55" s="150"/>
      <c r="C55" s="99"/>
      <c r="D55" s="74"/>
      <c r="E55" s="74"/>
      <c r="G55" s="81"/>
    </row>
    <row r="56" spans="2:7">
      <c r="B56" s="150"/>
      <c r="C56" s="99"/>
      <c r="D56" s="74"/>
      <c r="E56" s="74"/>
      <c r="G56" s="81"/>
    </row>
    <row r="57" spans="2:7">
      <c r="B57" s="150"/>
      <c r="C57" s="99"/>
      <c r="D57" s="74"/>
      <c r="E57" s="74"/>
      <c r="G57" s="81"/>
    </row>
    <row r="58" spans="2:7">
      <c r="B58" s="150"/>
      <c r="C58" s="99"/>
      <c r="D58" s="74"/>
      <c r="E58" s="74"/>
    </row>
    <row r="59" spans="2:7">
      <c r="B59" s="150"/>
      <c r="C59" s="99"/>
    </row>
  </sheetData>
  <pageMargins left="0.75" right="0.75" top="1" bottom="1" header="0.5" footer="0.5"/>
  <pageSetup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62"/>
  <sheetViews>
    <sheetView showGridLines="0" workbookViewId="0"/>
  </sheetViews>
  <sheetFormatPr defaultRowHeight="15"/>
  <cols>
    <col min="1" max="1" width="6.28515625" style="268" customWidth="1"/>
    <col min="2" max="2" width="10" style="269" bestFit="1" customWidth="1"/>
    <col min="3" max="3" width="13.28515625" style="269" bestFit="1" customWidth="1"/>
    <col min="4" max="4" width="5" style="269" customWidth="1"/>
    <col min="5" max="5" width="7" style="269" customWidth="1"/>
    <col min="6" max="6" width="14.7109375" style="269" bestFit="1" customWidth="1"/>
    <col min="7" max="7" width="7.85546875" style="269" customWidth="1"/>
    <col min="8" max="8" width="14.7109375" style="269" customWidth="1"/>
    <col min="9" max="9" width="7" style="269" customWidth="1"/>
    <col min="10" max="10" width="14" style="269" bestFit="1" customWidth="1"/>
    <col min="11" max="11" width="10.28515625" style="269" bestFit="1" customWidth="1"/>
    <col min="12" max="12" width="19.140625" style="269" bestFit="1" customWidth="1"/>
    <col min="13" max="13" width="13.85546875" style="269" customWidth="1"/>
    <col min="14" max="14" width="13.140625" style="269" customWidth="1"/>
    <col min="15" max="16384" width="9.140625" style="270"/>
  </cols>
  <sheetData>
    <row r="1" spans="1:14">
      <c r="A1" s="268" t="s">
        <v>344</v>
      </c>
    </row>
    <row r="2" spans="1:14">
      <c r="A2" s="268" t="s">
        <v>345</v>
      </c>
    </row>
    <row r="4" spans="1:14">
      <c r="E4" s="268" t="s">
        <v>346</v>
      </c>
    </row>
    <row r="5" spans="1:14">
      <c r="A5" s="270"/>
      <c r="B5" s="268" t="s">
        <v>165</v>
      </c>
      <c r="C5" s="268"/>
      <c r="D5" s="268"/>
      <c r="E5" s="269" t="s">
        <v>347</v>
      </c>
      <c r="F5" s="268"/>
      <c r="G5" s="268" t="s">
        <v>348</v>
      </c>
      <c r="H5" s="268"/>
      <c r="I5" s="268" t="s">
        <v>349</v>
      </c>
      <c r="J5" s="268"/>
      <c r="K5" s="268"/>
      <c r="L5" s="268" t="s">
        <v>350</v>
      </c>
      <c r="M5" s="268"/>
      <c r="N5" s="268"/>
    </row>
    <row r="6" spans="1:14">
      <c r="A6" s="270"/>
      <c r="B6" s="269" t="s">
        <v>351</v>
      </c>
      <c r="C6" s="269" t="s">
        <v>352</v>
      </c>
      <c r="E6" s="269" t="s">
        <v>164</v>
      </c>
      <c r="F6" s="269" t="s">
        <v>353</v>
      </c>
      <c r="G6" s="269" t="s">
        <v>164</v>
      </c>
      <c r="H6" s="269" t="s">
        <v>353</v>
      </c>
      <c r="I6" s="269" t="s">
        <v>54</v>
      </c>
      <c r="J6" s="269" t="s">
        <v>354</v>
      </c>
      <c r="K6" s="269" t="s">
        <v>355</v>
      </c>
      <c r="L6" s="269" t="s">
        <v>54</v>
      </c>
      <c r="M6" s="269" t="s">
        <v>354</v>
      </c>
      <c r="N6" s="269" t="s">
        <v>355</v>
      </c>
    </row>
    <row r="7" spans="1:14">
      <c r="A7" s="268">
        <v>1988</v>
      </c>
      <c r="B7" s="271">
        <v>226.042</v>
      </c>
      <c r="C7" s="272">
        <v>7.63</v>
      </c>
      <c r="E7" s="152">
        <v>8545</v>
      </c>
      <c r="F7" s="273">
        <v>0.79</v>
      </c>
      <c r="G7" s="152">
        <v>142</v>
      </c>
      <c r="H7" s="272">
        <v>1.94</v>
      </c>
      <c r="I7" s="152">
        <v>8401</v>
      </c>
      <c r="J7" s="152">
        <v>6800</v>
      </c>
      <c r="K7" s="152">
        <v>1492</v>
      </c>
      <c r="L7" s="152">
        <v>32866</v>
      </c>
      <c r="M7" s="152">
        <v>20823</v>
      </c>
      <c r="N7" s="152">
        <v>12043</v>
      </c>
    </row>
    <row r="8" spans="1:14">
      <c r="A8" s="268">
        <v>1989</v>
      </c>
      <c r="B8" s="271">
        <v>252.917</v>
      </c>
      <c r="C8" s="272">
        <v>6.88</v>
      </c>
      <c r="E8" s="152">
        <v>9694</v>
      </c>
      <c r="F8" s="273">
        <v>0.94</v>
      </c>
      <c r="G8" s="152">
        <v>407</v>
      </c>
      <c r="H8" s="272">
        <v>1.85</v>
      </c>
      <c r="I8" s="152">
        <v>8330</v>
      </c>
      <c r="J8" s="152">
        <v>6639</v>
      </c>
      <c r="K8" s="152">
        <v>1573</v>
      </c>
      <c r="L8" s="152">
        <v>37138</v>
      </c>
      <c r="M8" s="152">
        <v>24278</v>
      </c>
      <c r="N8" s="152">
        <v>12860</v>
      </c>
    </row>
    <row r="9" spans="1:14">
      <c r="A9" s="268">
        <v>1990</v>
      </c>
      <c r="B9" s="271">
        <v>274.11700000000002</v>
      </c>
      <c r="C9" s="272">
        <v>6.87</v>
      </c>
      <c r="E9" s="152">
        <v>10627</v>
      </c>
      <c r="F9" s="273">
        <v>0.99</v>
      </c>
      <c r="G9" s="152">
        <v>705</v>
      </c>
      <c r="H9" s="272">
        <v>2.0699999999999998</v>
      </c>
      <c r="I9" s="152">
        <v>9211</v>
      </c>
      <c r="J9" s="152">
        <v>7333</v>
      </c>
      <c r="K9" s="152">
        <v>1754</v>
      </c>
      <c r="L9" s="152">
        <v>41595</v>
      </c>
      <c r="M9" s="152">
        <v>27726</v>
      </c>
      <c r="N9" s="152">
        <v>13869</v>
      </c>
    </row>
    <row r="10" spans="1:14">
      <c r="A10" s="268">
        <v>1991</v>
      </c>
      <c r="B10" s="271">
        <v>299.01600000000002</v>
      </c>
      <c r="C10" s="272">
        <v>6.34</v>
      </c>
      <c r="E10" s="152">
        <v>11761</v>
      </c>
      <c r="F10" s="272">
        <v>1.1000000000000001</v>
      </c>
      <c r="G10" s="152">
        <v>1038</v>
      </c>
      <c r="H10" s="272">
        <v>2.2799999999999998</v>
      </c>
      <c r="I10" s="152">
        <v>9461</v>
      </c>
      <c r="J10" s="152">
        <v>7359</v>
      </c>
      <c r="K10" s="152">
        <v>1986</v>
      </c>
      <c r="L10" s="152">
        <v>46383</v>
      </c>
      <c r="M10" s="152">
        <v>31387</v>
      </c>
      <c r="N10" s="152">
        <v>14996</v>
      </c>
    </row>
    <row r="11" spans="1:14">
      <c r="A11" s="268">
        <v>1992</v>
      </c>
      <c r="B11" s="271">
        <v>322.17899999999997</v>
      </c>
      <c r="C11" s="272">
        <v>5.85</v>
      </c>
      <c r="E11" s="152">
        <v>13849</v>
      </c>
      <c r="F11" s="272">
        <v>1.27</v>
      </c>
      <c r="G11" s="152">
        <v>1443</v>
      </c>
      <c r="H11" s="272">
        <v>3.32</v>
      </c>
      <c r="I11" s="152">
        <v>9665</v>
      </c>
      <c r="J11" s="152">
        <v>7332</v>
      </c>
      <c r="K11" s="152">
        <v>2168</v>
      </c>
      <c r="L11" s="152">
        <v>51708</v>
      </c>
      <c r="M11" s="152">
        <v>35392</v>
      </c>
      <c r="N11" s="152">
        <v>16316</v>
      </c>
    </row>
    <row r="12" spans="1:14">
      <c r="A12" s="268">
        <v>1993</v>
      </c>
      <c r="B12" s="271">
        <v>335.27199999999999</v>
      </c>
      <c r="C12" s="272">
        <v>5.74</v>
      </c>
      <c r="E12" s="152">
        <v>15520</v>
      </c>
      <c r="F12" s="272">
        <v>1.45</v>
      </c>
      <c r="G12" s="152">
        <v>1935</v>
      </c>
      <c r="H12" s="272">
        <v>3.64</v>
      </c>
      <c r="I12" s="152">
        <v>10349</v>
      </c>
      <c r="J12" s="152">
        <v>7808</v>
      </c>
      <c r="K12" s="152">
        <v>2438</v>
      </c>
      <c r="L12" s="152">
        <v>56734</v>
      </c>
      <c r="M12" s="152">
        <v>39054</v>
      </c>
      <c r="N12" s="152">
        <v>17680</v>
      </c>
    </row>
    <row r="13" spans="1:14">
      <c r="A13" s="268">
        <v>1994</v>
      </c>
      <c r="B13" s="271">
        <v>359.52</v>
      </c>
      <c r="C13" s="272">
        <v>5.4</v>
      </c>
      <c r="E13" s="152">
        <v>17437</v>
      </c>
      <c r="F13" s="272">
        <v>1.63</v>
      </c>
      <c r="G13" s="152">
        <v>2445</v>
      </c>
      <c r="H13" s="272">
        <v>3.26</v>
      </c>
      <c r="I13" s="152">
        <v>10617</v>
      </c>
      <c r="J13" s="152">
        <v>7893</v>
      </c>
      <c r="K13" s="152">
        <v>2618</v>
      </c>
      <c r="L13" s="152">
        <v>62071</v>
      </c>
      <c r="M13" s="152">
        <v>42968</v>
      </c>
      <c r="N13" s="152">
        <v>19103</v>
      </c>
    </row>
    <row r="14" spans="1:14">
      <c r="A14" s="268">
        <v>1995</v>
      </c>
      <c r="B14" s="271">
        <v>356.37299999999999</v>
      </c>
      <c r="C14" s="272">
        <v>5.32</v>
      </c>
      <c r="E14" s="152">
        <v>19844</v>
      </c>
      <c r="F14" s="272">
        <v>1.93</v>
      </c>
      <c r="G14" s="152">
        <v>2986</v>
      </c>
      <c r="H14" s="272">
        <v>3.43</v>
      </c>
      <c r="I14" s="152">
        <v>11265</v>
      </c>
      <c r="J14" s="152">
        <v>8180</v>
      </c>
      <c r="K14" s="152">
        <v>2936</v>
      </c>
      <c r="L14" s="152">
        <v>67289</v>
      </c>
      <c r="M14" s="152">
        <v>46656</v>
      </c>
      <c r="N14" s="152">
        <v>20633</v>
      </c>
    </row>
    <row r="15" spans="1:14">
      <c r="A15" s="268">
        <v>1996</v>
      </c>
      <c r="B15" s="271">
        <v>382.17599999999999</v>
      </c>
      <c r="C15" s="272">
        <v>5.0999999999999996</v>
      </c>
      <c r="E15" s="152">
        <v>22279</v>
      </c>
      <c r="F15" s="272">
        <v>2.17</v>
      </c>
      <c r="G15" s="152">
        <v>3505</v>
      </c>
      <c r="H15" s="272">
        <v>3.15</v>
      </c>
      <c r="I15" s="152">
        <v>11542</v>
      </c>
      <c r="J15" s="152">
        <v>8195</v>
      </c>
      <c r="K15" s="152">
        <v>3225</v>
      </c>
      <c r="L15" s="152">
        <v>72850</v>
      </c>
      <c r="M15" s="152">
        <v>50508</v>
      </c>
      <c r="N15" s="152">
        <v>22342</v>
      </c>
    </row>
    <row r="16" spans="1:14">
      <c r="A16" s="268">
        <v>1997</v>
      </c>
      <c r="B16" s="271">
        <v>405.37799999999999</v>
      </c>
      <c r="C16" s="272">
        <v>4.9000000000000004</v>
      </c>
      <c r="E16" s="152">
        <v>24992</v>
      </c>
      <c r="F16" s="272">
        <v>2.42</v>
      </c>
      <c r="G16" s="152">
        <v>3894</v>
      </c>
      <c r="H16" s="272">
        <v>4</v>
      </c>
      <c r="I16" s="152">
        <v>11863</v>
      </c>
      <c r="J16" s="152">
        <v>8274</v>
      </c>
      <c r="K16" s="152">
        <v>3485</v>
      </c>
      <c r="L16" s="152">
        <v>78467</v>
      </c>
      <c r="M16" s="152">
        <v>54199</v>
      </c>
      <c r="N16" s="152">
        <v>24268</v>
      </c>
    </row>
    <row r="17" spans="1:14">
      <c r="A17" s="268">
        <v>1998</v>
      </c>
      <c r="B17" s="271">
        <v>427.351</v>
      </c>
      <c r="C17" s="272">
        <v>4.95</v>
      </c>
      <c r="E17" s="152">
        <v>27780</v>
      </c>
      <c r="F17" s="272">
        <v>2.76</v>
      </c>
      <c r="G17" s="152">
        <v>4376</v>
      </c>
      <c r="H17" s="272">
        <v>4.12</v>
      </c>
      <c r="I17" s="152">
        <v>12803</v>
      </c>
      <c r="J17" s="152">
        <v>8646</v>
      </c>
      <c r="K17" s="152">
        <v>3985</v>
      </c>
      <c r="L17" s="152">
        <v>84202</v>
      </c>
      <c r="M17" s="152">
        <v>57757</v>
      </c>
      <c r="N17" s="152">
        <v>26445</v>
      </c>
    </row>
    <row r="18" spans="1:14">
      <c r="A18" s="268">
        <v>1999</v>
      </c>
      <c r="B18" s="271">
        <v>441.517</v>
      </c>
      <c r="C18" s="272">
        <v>4.7</v>
      </c>
      <c r="E18" s="152">
        <v>30701</v>
      </c>
      <c r="F18" s="272">
        <v>3.15</v>
      </c>
      <c r="G18" s="152">
        <v>4956</v>
      </c>
      <c r="H18" s="272">
        <v>4.5999999999999996</v>
      </c>
      <c r="I18" s="152">
        <v>12902</v>
      </c>
      <c r="J18" s="152">
        <v>8532</v>
      </c>
      <c r="K18" s="152">
        <v>4235</v>
      </c>
      <c r="L18" s="152">
        <v>90048</v>
      </c>
      <c r="M18" s="152">
        <v>61094</v>
      </c>
      <c r="N18" s="152">
        <v>28954</v>
      </c>
    </row>
    <row r="19" spans="1:14">
      <c r="A19" s="268">
        <v>2000</v>
      </c>
      <c r="B19" s="271">
        <v>450.90100000000001</v>
      </c>
      <c r="C19" s="272">
        <v>4.75</v>
      </c>
      <c r="E19" s="152">
        <v>34493</v>
      </c>
      <c r="F19" s="272">
        <v>3.62</v>
      </c>
      <c r="G19" s="152">
        <v>5430</v>
      </c>
      <c r="H19" s="272">
        <v>4.16</v>
      </c>
      <c r="I19" s="152">
        <v>13830</v>
      </c>
      <c r="J19" s="152">
        <v>8680</v>
      </c>
      <c r="K19" s="152">
        <v>5048</v>
      </c>
      <c r="L19" s="152">
        <v>96120</v>
      </c>
      <c r="M19" s="152">
        <v>64255</v>
      </c>
      <c r="N19" s="152">
        <v>31865</v>
      </c>
    </row>
    <row r="20" spans="1:14">
      <c r="A20" s="268">
        <v>2001</v>
      </c>
      <c r="B20" s="271">
        <v>461.39299999999997</v>
      </c>
      <c r="C20" s="272">
        <v>4.6900000000000004</v>
      </c>
      <c r="E20" s="152">
        <v>37773</v>
      </c>
      <c r="F20" s="272">
        <v>3.76</v>
      </c>
      <c r="G20" s="152">
        <v>6189</v>
      </c>
      <c r="H20" s="272">
        <v>4.6500000000000004</v>
      </c>
      <c r="I20" s="152">
        <v>14346</v>
      </c>
      <c r="J20" s="152">
        <v>8753</v>
      </c>
      <c r="K20" s="152">
        <v>5512</v>
      </c>
      <c r="L20" s="152">
        <v>102145</v>
      </c>
      <c r="M20" s="152">
        <v>66995</v>
      </c>
      <c r="N20" s="152">
        <v>35150</v>
      </c>
    </row>
    <row r="21" spans="1:14">
      <c r="A21" s="268">
        <v>2002</v>
      </c>
      <c r="B21" s="271">
        <v>465.77499999999998</v>
      </c>
      <c r="C21" s="272">
        <v>4.63</v>
      </c>
      <c r="E21" s="152">
        <v>41584</v>
      </c>
      <c r="F21" s="272">
        <v>3.79</v>
      </c>
      <c r="G21" s="152">
        <v>7148</v>
      </c>
      <c r="H21" s="272">
        <v>4.75</v>
      </c>
      <c r="I21" s="152">
        <v>14842</v>
      </c>
      <c r="J21" s="152">
        <v>9069</v>
      </c>
      <c r="K21" s="152">
        <v>5705</v>
      </c>
      <c r="L21" s="152">
        <v>108622</v>
      </c>
      <c r="M21" s="152">
        <v>70032</v>
      </c>
      <c r="N21" s="152">
        <v>38590</v>
      </c>
    </row>
    <row r="22" spans="1:14">
      <c r="A22" s="268">
        <v>2003</v>
      </c>
      <c r="B22" s="271">
        <v>471.43</v>
      </c>
      <c r="C22" s="272">
        <v>4.5199999999999996</v>
      </c>
      <c r="E22" s="152">
        <v>45869</v>
      </c>
      <c r="F22" s="272">
        <v>3.88</v>
      </c>
      <c r="G22" s="152">
        <v>7865</v>
      </c>
      <c r="H22" s="272">
        <v>4.74</v>
      </c>
      <c r="I22" s="152">
        <v>15099</v>
      </c>
      <c r="J22" s="152">
        <v>9077</v>
      </c>
      <c r="K22" s="152">
        <v>5932</v>
      </c>
      <c r="L22" s="152">
        <v>115180</v>
      </c>
      <c r="M22" s="152">
        <v>72996</v>
      </c>
      <c r="N22" s="152">
        <v>42184</v>
      </c>
    </row>
    <row r="23" spans="1:14">
      <c r="A23" s="268">
        <v>2004</v>
      </c>
      <c r="B23" s="271">
        <v>476.50599999999997</v>
      </c>
      <c r="C23" s="272">
        <v>4.5999999999999996</v>
      </c>
      <c r="E23" s="152">
        <v>48826</v>
      </c>
      <c r="F23" s="272">
        <v>4.09</v>
      </c>
      <c r="G23" s="152">
        <v>8466</v>
      </c>
      <c r="H23" s="272">
        <v>5.63</v>
      </c>
      <c r="I23" s="152">
        <v>16036</v>
      </c>
      <c r="J23" s="152">
        <v>9792</v>
      </c>
      <c r="K23" s="152">
        <v>6172</v>
      </c>
      <c r="L23" s="152">
        <v>121949</v>
      </c>
      <c r="M23" s="152">
        <v>76016</v>
      </c>
      <c r="N23" s="152">
        <v>45933</v>
      </c>
    </row>
    <row r="24" spans="1:14">
      <c r="A24" s="268">
        <v>2005</v>
      </c>
      <c r="B24" s="271">
        <v>484.93</v>
      </c>
      <c r="C24" s="272">
        <v>4.54</v>
      </c>
      <c r="E24" s="152">
        <v>52639</v>
      </c>
      <c r="F24" s="272">
        <v>4.1100000000000003</v>
      </c>
      <c r="G24" s="152">
        <v>9189</v>
      </c>
      <c r="H24" s="272">
        <v>5.29</v>
      </c>
      <c r="I24" s="152">
        <v>16399</v>
      </c>
      <c r="J24" s="152">
        <v>10264</v>
      </c>
      <c r="K24" s="152">
        <v>6053</v>
      </c>
      <c r="L24" s="152">
        <v>129259</v>
      </c>
      <c r="M24" s="152">
        <v>79743</v>
      </c>
      <c r="N24" s="152">
        <v>49516</v>
      </c>
    </row>
    <row r="25" spans="1:14">
      <c r="A25" s="268">
        <v>2006</v>
      </c>
      <c r="B25" s="271">
        <v>499.423</v>
      </c>
      <c r="C25" s="272">
        <v>4.5</v>
      </c>
      <c r="E25" s="152">
        <v>56655</v>
      </c>
      <c r="F25" s="272">
        <v>4.21</v>
      </c>
      <c r="G25" s="152">
        <v>9830</v>
      </c>
      <c r="H25" s="269" t="s">
        <v>138</v>
      </c>
      <c r="I25" s="152">
        <v>16993</v>
      </c>
      <c r="J25" s="152">
        <v>10905</v>
      </c>
      <c r="K25" s="152">
        <v>6028</v>
      </c>
      <c r="L25" s="152">
        <v>136475</v>
      </c>
      <c r="M25" s="152">
        <v>83521</v>
      </c>
      <c r="N25" s="152">
        <v>52954</v>
      </c>
    </row>
    <row r="26" spans="1:14">
      <c r="A26" s="268">
        <v>2007</v>
      </c>
      <c r="B26" s="271">
        <v>494.21499999999997</v>
      </c>
      <c r="C26" s="272">
        <v>4.21</v>
      </c>
      <c r="E26" s="152">
        <v>61080</v>
      </c>
      <c r="F26" s="269" t="s">
        <v>138</v>
      </c>
      <c r="G26" s="152">
        <v>10602</v>
      </c>
      <c r="H26" s="269" t="s">
        <v>138</v>
      </c>
      <c r="I26" s="152">
        <v>16596</v>
      </c>
      <c r="J26" s="152">
        <v>10886</v>
      </c>
      <c r="K26" s="152">
        <v>5677</v>
      </c>
      <c r="L26" s="152">
        <v>143569</v>
      </c>
      <c r="M26" s="152">
        <v>87603</v>
      </c>
      <c r="N26" s="152">
        <v>55966</v>
      </c>
    </row>
    <row r="27" spans="1:14">
      <c r="A27" s="268">
        <v>2008</v>
      </c>
      <c r="B27" s="274">
        <v>494.69200000000001</v>
      </c>
      <c r="C27" s="272">
        <v>4</v>
      </c>
      <c r="E27" s="152">
        <v>64553</v>
      </c>
      <c r="F27" s="269" t="s">
        <v>138</v>
      </c>
      <c r="G27" s="152">
        <v>11267</v>
      </c>
      <c r="H27" s="269" t="s">
        <v>138</v>
      </c>
      <c r="I27" s="152">
        <v>16470</v>
      </c>
      <c r="J27" s="152">
        <v>10824</v>
      </c>
      <c r="K27" s="152">
        <v>5583</v>
      </c>
      <c r="L27" s="152">
        <v>150202</v>
      </c>
      <c r="M27" s="152">
        <v>91573</v>
      </c>
      <c r="N27" s="152">
        <v>58629</v>
      </c>
    </row>
    <row r="28" spans="1:14">
      <c r="A28" s="268">
        <v>2009</v>
      </c>
      <c r="B28" s="274">
        <v>505.00400000000002</v>
      </c>
      <c r="C28" s="274">
        <v>3.89</v>
      </c>
      <c r="D28" s="270"/>
      <c r="E28" s="152">
        <v>68979</v>
      </c>
      <c r="F28" s="269" t="s">
        <v>138</v>
      </c>
      <c r="G28" s="152">
        <v>11799</v>
      </c>
      <c r="H28" s="269" t="s">
        <v>138</v>
      </c>
      <c r="I28" s="152">
        <v>16708</v>
      </c>
      <c r="J28" s="152">
        <v>10680</v>
      </c>
      <c r="K28" s="152">
        <v>5983</v>
      </c>
      <c r="L28" s="152">
        <v>157210</v>
      </c>
      <c r="M28" s="152">
        <v>95604</v>
      </c>
      <c r="N28" s="152">
        <v>61606</v>
      </c>
    </row>
    <row r="29" spans="1:14">
      <c r="A29" s="268">
        <v>2010</v>
      </c>
      <c r="B29" s="274">
        <v>499.62900000000002</v>
      </c>
      <c r="C29" s="274">
        <v>3.75</v>
      </c>
      <c r="D29" s="270"/>
      <c r="E29" s="152">
        <v>73409</v>
      </c>
      <c r="F29" s="269" t="s">
        <v>138</v>
      </c>
      <c r="G29" s="152">
        <v>12271</v>
      </c>
      <c r="H29" s="269" t="s">
        <v>138</v>
      </c>
      <c r="I29" s="152">
        <v>16843</v>
      </c>
      <c r="J29" s="152">
        <v>10891</v>
      </c>
      <c r="K29" s="152">
        <v>5898</v>
      </c>
      <c r="L29" s="152">
        <v>163560</v>
      </c>
      <c r="M29" s="152">
        <v>99141</v>
      </c>
      <c r="N29" s="152">
        <v>64419</v>
      </c>
    </row>
    <row r="30" spans="1:14">
      <c r="B30" s="274"/>
      <c r="G30" s="152"/>
      <c r="H30" s="270"/>
      <c r="I30" s="152"/>
      <c r="J30" s="152"/>
      <c r="K30" s="152"/>
      <c r="L30" s="152"/>
      <c r="M30" s="152"/>
      <c r="N30" s="152"/>
    </row>
    <row r="31" spans="1:14">
      <c r="A31" s="270"/>
      <c r="B31" s="274"/>
      <c r="G31" s="152"/>
      <c r="H31" s="270"/>
      <c r="I31" s="152"/>
      <c r="J31" s="152"/>
      <c r="K31" s="152"/>
      <c r="L31" s="152"/>
      <c r="M31" s="152"/>
      <c r="N31" s="152"/>
    </row>
    <row r="32" spans="1:14">
      <c r="A32" s="270"/>
      <c r="B32" s="274"/>
      <c r="G32" s="272"/>
      <c r="I32" s="275"/>
      <c r="J32" s="275"/>
      <c r="K32" s="275"/>
      <c r="L32" s="270"/>
      <c r="M32" s="270"/>
      <c r="N32" s="270"/>
    </row>
    <row r="33" spans="1:14">
      <c r="A33" s="270"/>
      <c r="B33" s="270"/>
      <c r="G33" s="272"/>
      <c r="H33" s="270"/>
      <c r="I33" s="270"/>
      <c r="J33" s="270"/>
      <c r="K33" s="270"/>
      <c r="L33" s="270"/>
      <c r="M33" s="270"/>
      <c r="N33" s="270"/>
    </row>
    <row r="34" spans="1:14">
      <c r="A34" s="270"/>
      <c r="B34" s="270"/>
      <c r="G34" s="272"/>
      <c r="H34" s="270"/>
      <c r="I34" s="270"/>
      <c r="J34" s="274"/>
      <c r="K34" s="274"/>
      <c r="L34" s="270"/>
      <c r="M34" s="270"/>
      <c r="N34" s="270"/>
    </row>
    <row r="35" spans="1:14">
      <c r="A35" s="270"/>
      <c r="B35" s="270"/>
      <c r="C35" s="270"/>
      <c r="D35" s="270"/>
      <c r="E35" s="272"/>
      <c r="G35" s="272"/>
      <c r="H35" s="270"/>
      <c r="I35" s="270"/>
      <c r="J35" s="270"/>
      <c r="K35" s="270"/>
      <c r="L35" s="270"/>
      <c r="M35" s="270"/>
      <c r="N35" s="270"/>
    </row>
    <row r="36" spans="1:14">
      <c r="A36" s="270"/>
      <c r="B36" s="270"/>
      <c r="C36" s="270"/>
      <c r="D36" s="270"/>
      <c r="E36" s="272"/>
      <c r="G36" s="272"/>
      <c r="H36" s="270"/>
      <c r="I36" s="270"/>
      <c r="J36" s="270"/>
      <c r="K36" s="270"/>
      <c r="L36" s="270"/>
      <c r="M36" s="270"/>
      <c r="N36" s="270"/>
    </row>
    <row r="37" spans="1:14">
      <c r="A37" s="270"/>
      <c r="B37" s="270"/>
      <c r="C37" s="270"/>
      <c r="D37" s="270"/>
      <c r="E37" s="272"/>
      <c r="G37" s="272"/>
      <c r="H37" s="270"/>
      <c r="I37" s="270"/>
      <c r="J37" s="270"/>
      <c r="K37" s="270"/>
      <c r="L37" s="270"/>
      <c r="M37" s="270"/>
      <c r="N37" s="270"/>
    </row>
    <row r="38" spans="1:14">
      <c r="A38" s="270"/>
      <c r="B38" s="270"/>
      <c r="D38" s="270"/>
      <c r="E38" s="152"/>
      <c r="G38" s="272"/>
      <c r="H38" s="270"/>
      <c r="I38" s="270"/>
      <c r="J38" s="270"/>
      <c r="K38" s="270"/>
      <c r="L38" s="270"/>
      <c r="M38" s="270"/>
      <c r="N38" s="270"/>
    </row>
    <row r="39" spans="1:14">
      <c r="A39" s="270"/>
      <c r="B39" s="270"/>
      <c r="C39" s="270"/>
      <c r="D39" s="270"/>
      <c r="E39" s="152"/>
      <c r="G39" s="272"/>
      <c r="H39" s="270"/>
      <c r="I39" s="270"/>
      <c r="J39" s="270"/>
      <c r="K39" s="270"/>
      <c r="L39" s="270"/>
      <c r="M39" s="270"/>
      <c r="N39" s="270"/>
    </row>
    <row r="40" spans="1:14">
      <c r="A40" s="270"/>
      <c r="B40" s="270"/>
      <c r="C40" s="270"/>
      <c r="D40" s="270"/>
      <c r="E40" s="152"/>
      <c r="G40" s="272"/>
      <c r="H40" s="270"/>
      <c r="I40" s="270"/>
      <c r="J40" s="270"/>
      <c r="K40" s="270"/>
      <c r="L40" s="270"/>
      <c r="M40" s="270"/>
      <c r="N40" s="270"/>
    </row>
    <row r="41" spans="1:14">
      <c r="A41" s="270"/>
      <c r="B41" s="270"/>
      <c r="C41" s="270"/>
      <c r="D41" s="270"/>
      <c r="E41" s="272"/>
      <c r="G41" s="272"/>
      <c r="H41" s="270"/>
      <c r="I41" s="270"/>
      <c r="J41" s="270"/>
      <c r="K41" s="270"/>
      <c r="L41" s="270"/>
      <c r="M41" s="270"/>
      <c r="N41" s="270"/>
    </row>
    <row r="42" spans="1:14">
      <c r="A42" s="270"/>
      <c r="B42" s="270"/>
      <c r="C42" s="270"/>
      <c r="D42" s="270"/>
      <c r="E42" s="272"/>
      <c r="G42" s="272"/>
      <c r="H42" s="270"/>
      <c r="I42" s="270"/>
      <c r="J42" s="270"/>
      <c r="K42" s="270"/>
      <c r="L42" s="270"/>
      <c r="M42" s="270"/>
      <c r="N42" s="270"/>
    </row>
    <row r="43" spans="1:14">
      <c r="A43" s="270"/>
      <c r="B43" s="270"/>
      <c r="C43" s="270"/>
      <c r="D43" s="270"/>
      <c r="E43" s="272"/>
      <c r="G43" s="272"/>
      <c r="H43" s="270"/>
      <c r="I43" s="270"/>
      <c r="J43" s="270"/>
      <c r="K43" s="270"/>
      <c r="L43" s="270"/>
      <c r="M43" s="270"/>
      <c r="N43" s="270"/>
    </row>
    <row r="44" spans="1:14">
      <c r="A44" s="270"/>
      <c r="B44" s="270"/>
      <c r="C44" s="270"/>
      <c r="D44" s="270"/>
      <c r="E44" s="272"/>
      <c r="G44" s="272"/>
      <c r="H44" s="270"/>
      <c r="I44" s="270"/>
      <c r="J44" s="270"/>
      <c r="K44" s="270"/>
      <c r="L44" s="270"/>
      <c r="M44" s="270"/>
      <c r="N44" s="270"/>
    </row>
    <row r="45" spans="1:14">
      <c r="A45" s="270"/>
      <c r="B45" s="270"/>
      <c r="C45" s="270"/>
      <c r="D45" s="270"/>
      <c r="E45" s="272"/>
      <c r="G45" s="272"/>
      <c r="H45" s="270"/>
      <c r="I45" s="270"/>
      <c r="J45" s="270"/>
      <c r="K45" s="270"/>
      <c r="L45" s="270"/>
      <c r="M45" s="270"/>
      <c r="N45" s="270"/>
    </row>
    <row r="46" spans="1:14">
      <c r="A46" s="270"/>
      <c r="B46" s="270"/>
      <c r="C46" s="270"/>
      <c r="D46" s="270"/>
      <c r="E46" s="272"/>
      <c r="G46" s="272"/>
      <c r="H46" s="270"/>
      <c r="I46" s="270"/>
      <c r="J46" s="270"/>
      <c r="K46" s="270"/>
      <c r="L46" s="270"/>
      <c r="M46" s="270"/>
      <c r="N46" s="270"/>
    </row>
    <row r="47" spans="1:14">
      <c r="A47" s="270"/>
      <c r="B47" s="270"/>
      <c r="C47" s="270"/>
      <c r="D47" s="270"/>
      <c r="E47" s="272"/>
      <c r="G47" s="272"/>
      <c r="H47" s="270"/>
      <c r="I47" s="270"/>
      <c r="J47" s="270"/>
      <c r="K47" s="270"/>
      <c r="L47" s="270"/>
      <c r="M47" s="270"/>
      <c r="N47" s="270"/>
    </row>
    <row r="48" spans="1:14">
      <c r="A48" s="270"/>
      <c r="B48" s="270"/>
      <c r="C48" s="270"/>
      <c r="D48" s="270"/>
      <c r="E48" s="272"/>
      <c r="G48" s="272"/>
      <c r="H48" s="270"/>
      <c r="I48" s="270"/>
      <c r="J48" s="270"/>
      <c r="K48" s="270"/>
      <c r="L48" s="270"/>
      <c r="M48" s="270"/>
      <c r="N48" s="270"/>
    </row>
    <row r="49" spans="1:14">
      <c r="A49" s="270"/>
      <c r="B49" s="270"/>
      <c r="C49" s="270"/>
      <c r="D49" s="270"/>
      <c r="E49" s="272"/>
      <c r="G49" s="272"/>
      <c r="H49" s="270"/>
      <c r="I49" s="270"/>
      <c r="J49" s="270"/>
      <c r="K49" s="270"/>
      <c r="L49" s="270"/>
      <c r="M49" s="270"/>
      <c r="N49" s="270"/>
    </row>
    <row r="50" spans="1:14">
      <c r="A50" s="270"/>
      <c r="B50" s="270"/>
      <c r="C50" s="270"/>
      <c r="D50" s="270"/>
      <c r="H50" s="270"/>
      <c r="I50" s="270"/>
      <c r="J50" s="270"/>
      <c r="K50" s="270"/>
      <c r="L50" s="270"/>
      <c r="M50" s="270"/>
      <c r="N50" s="270"/>
    </row>
    <row r="51" spans="1:14">
      <c r="A51" s="270"/>
      <c r="B51" s="270"/>
      <c r="C51" s="270"/>
      <c r="D51" s="270"/>
      <c r="H51" s="270"/>
      <c r="I51" s="270"/>
      <c r="J51" s="270"/>
      <c r="K51" s="270"/>
      <c r="L51" s="270"/>
      <c r="M51" s="270"/>
      <c r="N51" s="270"/>
    </row>
    <row r="52" spans="1:14">
      <c r="A52" s="270"/>
      <c r="B52" s="270"/>
      <c r="C52" s="270"/>
      <c r="D52" s="270"/>
      <c r="H52" s="270"/>
      <c r="I52" s="270"/>
      <c r="J52" s="270"/>
      <c r="K52" s="270"/>
      <c r="L52" s="270"/>
      <c r="M52" s="270"/>
      <c r="N52" s="270"/>
    </row>
    <row r="53" spans="1:14">
      <c r="A53" s="270"/>
      <c r="B53" s="270"/>
      <c r="C53" s="270"/>
      <c r="D53" s="270"/>
      <c r="H53" s="270"/>
      <c r="I53" s="270"/>
      <c r="J53" s="270"/>
      <c r="K53" s="270"/>
      <c r="L53" s="270"/>
      <c r="M53" s="270"/>
      <c r="N53" s="270"/>
    </row>
    <row r="54" spans="1:14">
      <c r="A54" s="270"/>
      <c r="B54" s="270"/>
      <c r="C54" s="270"/>
      <c r="D54" s="270"/>
      <c r="H54" s="270"/>
      <c r="I54" s="270"/>
      <c r="J54" s="270"/>
      <c r="K54" s="270"/>
      <c r="L54" s="270"/>
      <c r="M54" s="270"/>
      <c r="N54" s="270"/>
    </row>
    <row r="55" spans="1:14">
      <c r="A55" s="270"/>
      <c r="B55" s="270"/>
      <c r="C55" s="270"/>
      <c r="D55" s="270"/>
      <c r="H55" s="270"/>
      <c r="I55" s="270"/>
      <c r="J55" s="270"/>
      <c r="K55" s="270"/>
      <c r="L55" s="270"/>
      <c r="M55" s="270"/>
      <c r="N55" s="270"/>
    </row>
    <row r="56" spans="1:14">
      <c r="A56" s="270"/>
      <c r="B56" s="270"/>
      <c r="C56" s="270"/>
      <c r="D56" s="270"/>
      <c r="H56" s="270"/>
      <c r="I56" s="270"/>
      <c r="J56" s="270"/>
      <c r="K56" s="270"/>
      <c r="L56" s="270"/>
      <c r="M56" s="270"/>
      <c r="N56" s="270"/>
    </row>
    <row r="57" spans="1:14">
      <c r="A57" s="270"/>
      <c r="B57" s="270"/>
      <c r="C57" s="270"/>
      <c r="D57" s="270"/>
      <c r="H57" s="270"/>
      <c r="I57" s="270"/>
      <c r="J57" s="270"/>
      <c r="K57" s="270"/>
      <c r="L57" s="270"/>
      <c r="M57" s="270"/>
      <c r="N57" s="270"/>
    </row>
    <row r="58" spans="1:14">
      <c r="A58" s="270"/>
      <c r="B58" s="270"/>
      <c r="C58" s="270"/>
      <c r="D58" s="270"/>
      <c r="H58" s="270"/>
      <c r="I58" s="270"/>
      <c r="J58" s="270"/>
      <c r="K58" s="270"/>
      <c r="L58" s="270"/>
      <c r="M58" s="270"/>
      <c r="N58" s="270"/>
    </row>
    <row r="59" spans="1:14">
      <c r="A59" s="270"/>
      <c r="B59" s="270"/>
      <c r="C59" s="270"/>
      <c r="D59" s="270"/>
      <c r="H59" s="270"/>
      <c r="I59" s="270"/>
      <c r="J59" s="270"/>
      <c r="K59" s="270"/>
      <c r="L59" s="270"/>
      <c r="M59" s="270"/>
      <c r="N59" s="270"/>
    </row>
    <row r="60" spans="1:14">
      <c r="A60" s="270"/>
      <c r="B60" s="270"/>
      <c r="C60" s="270"/>
      <c r="D60" s="270"/>
      <c r="H60" s="270"/>
      <c r="I60" s="270"/>
      <c r="J60" s="270"/>
      <c r="K60" s="270"/>
      <c r="L60" s="270"/>
      <c r="M60" s="270"/>
      <c r="N60" s="270"/>
    </row>
    <row r="61" spans="1:14">
      <c r="A61" s="270"/>
      <c r="B61" s="270"/>
      <c r="C61" s="270"/>
      <c r="D61" s="270"/>
      <c r="H61" s="270"/>
      <c r="I61" s="270"/>
      <c r="J61" s="270"/>
      <c r="K61" s="270"/>
      <c r="L61" s="270"/>
      <c r="M61" s="270"/>
      <c r="N61" s="270"/>
    </row>
    <row r="62" spans="1:14">
      <c r="A62" s="270"/>
      <c r="B62" s="270"/>
      <c r="C62" s="270"/>
      <c r="D62" s="270"/>
      <c r="H62" s="270"/>
      <c r="I62" s="270"/>
      <c r="J62" s="270"/>
      <c r="K62" s="270"/>
      <c r="L62" s="270"/>
      <c r="M62" s="270"/>
      <c r="N62" s="270"/>
    </row>
  </sheetData>
  <pageMargins left="0.75" right="0.75" top="1" bottom="1" header="0.5" footer="0.5"/>
  <pageSetup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62"/>
  <sheetViews>
    <sheetView showGridLines="0" workbookViewId="0"/>
  </sheetViews>
  <sheetFormatPr defaultRowHeight="15"/>
  <cols>
    <col min="1" max="1" width="9.140625" style="153"/>
    <col min="2" max="3" width="9.140625" style="154"/>
    <col min="4" max="16384" width="9.140625" style="155"/>
  </cols>
  <sheetData>
    <row r="1" spans="1:13">
      <c r="A1" s="153" t="s">
        <v>357</v>
      </c>
    </row>
    <row r="2" spans="1:13">
      <c r="A2" s="153" t="s">
        <v>358</v>
      </c>
    </row>
    <row r="4" spans="1:13">
      <c r="B4" s="270"/>
      <c r="C4" s="156"/>
      <c r="D4" s="270"/>
      <c r="E4" s="270"/>
    </row>
    <row r="5" spans="1:13">
      <c r="B5" s="270" t="s">
        <v>640</v>
      </c>
      <c r="C5" s="156"/>
      <c r="D5" s="270"/>
      <c r="E5" s="270"/>
      <c r="F5" s="155" t="s">
        <v>641</v>
      </c>
      <c r="J5" s="155" t="s">
        <v>359</v>
      </c>
    </row>
    <row r="6" spans="1:13">
      <c r="B6" s="156" t="s">
        <v>76</v>
      </c>
      <c r="C6" s="156" t="s">
        <v>70</v>
      </c>
      <c r="D6" s="156" t="s">
        <v>71</v>
      </c>
      <c r="E6" s="276" t="s">
        <v>360</v>
      </c>
      <c r="F6" s="156" t="s">
        <v>76</v>
      </c>
      <c r="G6" s="156" t="s">
        <v>70</v>
      </c>
      <c r="H6" s="156" t="s">
        <v>71</v>
      </c>
      <c r="I6" s="276" t="s">
        <v>360</v>
      </c>
      <c r="J6" s="156" t="s">
        <v>76</v>
      </c>
      <c r="K6" s="156" t="s">
        <v>70</v>
      </c>
      <c r="L6" s="156" t="s">
        <v>71</v>
      </c>
      <c r="M6" s="276" t="s">
        <v>360</v>
      </c>
    </row>
    <row r="7" spans="1:13">
      <c r="A7" s="157">
        <v>1991</v>
      </c>
      <c r="B7" s="158">
        <v>68.849999999999994</v>
      </c>
      <c r="C7" s="158">
        <v>81.89</v>
      </c>
      <c r="D7" s="158">
        <v>61.73</v>
      </c>
      <c r="E7" s="158">
        <v>86.66</v>
      </c>
      <c r="F7" s="159">
        <v>6.07</v>
      </c>
      <c r="G7" s="159">
        <v>4.6900000000000004</v>
      </c>
      <c r="H7" s="159">
        <v>7</v>
      </c>
      <c r="I7" s="159">
        <v>3.55</v>
      </c>
      <c r="J7" s="159">
        <v>5.6</v>
      </c>
      <c r="K7" s="159">
        <v>3.96</v>
      </c>
      <c r="L7" s="159">
        <v>5.95</v>
      </c>
      <c r="M7" s="159">
        <v>1.86</v>
      </c>
    </row>
    <row r="8" spans="1:13">
      <c r="A8" s="157">
        <v>1992</v>
      </c>
      <c r="B8" s="160">
        <v>62.15</v>
      </c>
      <c r="C8" s="160">
        <v>77.31</v>
      </c>
      <c r="D8" s="160">
        <v>54.67</v>
      </c>
      <c r="E8" s="160">
        <v>85.07</v>
      </c>
      <c r="F8" s="159">
        <v>6.5</v>
      </c>
      <c r="G8" s="159">
        <v>6.26</v>
      </c>
      <c r="H8" s="159">
        <v>6.26</v>
      </c>
      <c r="I8" s="159">
        <v>4.3499999999999996</v>
      </c>
      <c r="J8" s="159">
        <v>6.81</v>
      </c>
      <c r="K8" s="159">
        <v>4.82</v>
      </c>
      <c r="L8" s="159">
        <v>7.38</v>
      </c>
      <c r="M8" s="159">
        <v>4.42</v>
      </c>
    </row>
    <row r="9" spans="1:13">
      <c r="A9" s="157">
        <v>1993</v>
      </c>
      <c r="B9" s="159">
        <v>54.94</v>
      </c>
      <c r="C9" s="159">
        <v>71.59</v>
      </c>
      <c r="D9" s="159">
        <v>46.1</v>
      </c>
      <c r="E9" s="159">
        <v>83.99</v>
      </c>
      <c r="F9" s="159">
        <v>8.6300000000000008</v>
      </c>
      <c r="G9" s="159">
        <v>8.1</v>
      </c>
      <c r="H9" s="159">
        <v>7.74</v>
      </c>
      <c r="I9" s="159">
        <v>4.57</v>
      </c>
      <c r="J9" s="159">
        <v>8.3000000000000007</v>
      </c>
      <c r="K9" s="159">
        <v>5.71</v>
      </c>
      <c r="L9" s="159">
        <v>8.9700000000000006</v>
      </c>
      <c r="M9" s="159">
        <v>3.26</v>
      </c>
    </row>
    <row r="10" spans="1:13">
      <c r="A10" s="157">
        <v>1994</v>
      </c>
      <c r="B10" s="159">
        <v>48.78</v>
      </c>
      <c r="C10" s="159">
        <v>66.42</v>
      </c>
      <c r="D10" s="159">
        <v>40.119999999999997</v>
      </c>
      <c r="E10" s="159">
        <v>80.8</v>
      </c>
      <c r="F10" s="159">
        <v>9.2200000000000006</v>
      </c>
      <c r="G10" s="159">
        <v>10.79</v>
      </c>
      <c r="H10" s="159">
        <v>10.02</v>
      </c>
      <c r="I10" s="159">
        <v>8.0299999999999994</v>
      </c>
      <c r="J10" s="159">
        <v>9.1</v>
      </c>
      <c r="K10" s="159">
        <v>6.91</v>
      </c>
      <c r="L10" s="159">
        <v>10.87</v>
      </c>
      <c r="M10" s="159">
        <v>3.79</v>
      </c>
    </row>
    <row r="11" spans="1:13">
      <c r="A11" s="157">
        <v>1995</v>
      </c>
      <c r="B11" s="159">
        <v>44.36</v>
      </c>
      <c r="C11" s="159">
        <v>61.37</v>
      </c>
      <c r="D11" s="159">
        <v>36.96</v>
      </c>
      <c r="E11" s="159">
        <v>77.14</v>
      </c>
      <c r="F11" s="159">
        <v>10.93</v>
      </c>
      <c r="G11" s="159">
        <v>11.53</v>
      </c>
      <c r="H11" s="159">
        <v>11.36</v>
      </c>
      <c r="I11" s="159">
        <v>8.34</v>
      </c>
      <c r="J11" s="159">
        <v>8.8000000000000007</v>
      </c>
      <c r="K11" s="159">
        <v>7.27</v>
      </c>
      <c r="L11" s="159">
        <v>9.43</v>
      </c>
      <c r="M11" s="159">
        <v>4.87</v>
      </c>
    </row>
    <row r="12" spans="1:13">
      <c r="A12" s="157">
        <v>1996</v>
      </c>
      <c r="B12" s="159">
        <v>39.119999999999997</v>
      </c>
      <c r="C12" s="159">
        <v>58.96</v>
      </c>
      <c r="D12" s="159">
        <v>31.77</v>
      </c>
      <c r="E12" s="159">
        <v>73.8</v>
      </c>
      <c r="F12" s="159">
        <v>10.98</v>
      </c>
      <c r="G12" s="159">
        <v>12.21</v>
      </c>
      <c r="H12" s="159">
        <v>11.21</v>
      </c>
      <c r="I12" s="159">
        <v>8.01</v>
      </c>
      <c r="J12" s="159">
        <v>9.89</v>
      </c>
      <c r="K12" s="159">
        <v>7.91</v>
      </c>
      <c r="L12" s="159">
        <v>12.66</v>
      </c>
      <c r="M12" s="159">
        <v>5.67</v>
      </c>
    </row>
    <row r="13" spans="1:13">
      <c r="A13" s="157">
        <v>1997</v>
      </c>
      <c r="B13" s="159">
        <v>35.549999999999997</v>
      </c>
      <c r="C13" s="159">
        <v>55.15</v>
      </c>
      <c r="D13" s="159">
        <v>32.119999999999997</v>
      </c>
      <c r="E13" s="159">
        <v>67.650000000000006</v>
      </c>
      <c r="F13" s="159">
        <v>12.19</v>
      </c>
      <c r="G13" s="159">
        <v>13.5</v>
      </c>
      <c r="H13" s="159">
        <v>12.76</v>
      </c>
      <c r="I13" s="159">
        <v>11.42</v>
      </c>
      <c r="J13" s="159">
        <v>10.77</v>
      </c>
      <c r="K13" s="159">
        <v>7.55</v>
      </c>
      <c r="L13" s="159">
        <v>9.84</v>
      </c>
      <c r="M13" s="159">
        <v>8.2200000000000006</v>
      </c>
    </row>
    <row r="14" spans="1:13">
      <c r="A14" s="157">
        <v>1998</v>
      </c>
      <c r="B14" s="159">
        <v>32.67</v>
      </c>
      <c r="C14" s="159">
        <v>51.95</v>
      </c>
      <c r="D14" s="159">
        <v>28.64</v>
      </c>
      <c r="E14" s="159">
        <v>66.430000000000007</v>
      </c>
      <c r="F14" s="159">
        <v>13.24</v>
      </c>
      <c r="G14" s="159">
        <v>14.43</v>
      </c>
      <c r="H14" s="159">
        <v>12.25</v>
      </c>
      <c r="I14" s="159">
        <v>12.09</v>
      </c>
      <c r="J14" s="159">
        <v>10.08</v>
      </c>
      <c r="K14" s="159">
        <v>8.34</v>
      </c>
      <c r="L14" s="159">
        <v>10.64</v>
      </c>
      <c r="M14" s="159">
        <v>7.63</v>
      </c>
    </row>
    <row r="15" spans="1:13">
      <c r="A15" s="157">
        <v>1999</v>
      </c>
      <c r="B15" s="159">
        <v>29.51</v>
      </c>
      <c r="C15" s="159">
        <v>47.41</v>
      </c>
      <c r="D15" s="159">
        <v>25.54</v>
      </c>
      <c r="E15" s="159">
        <v>64.14</v>
      </c>
      <c r="F15" s="159">
        <v>14.93</v>
      </c>
      <c r="G15" s="159">
        <v>15.84</v>
      </c>
      <c r="H15" s="159">
        <v>14.76</v>
      </c>
      <c r="I15" s="159">
        <v>11.36</v>
      </c>
      <c r="J15" s="159">
        <v>9.64</v>
      </c>
      <c r="K15" s="159">
        <v>8.14</v>
      </c>
      <c r="L15" s="159">
        <v>10.07</v>
      </c>
      <c r="M15" s="159">
        <v>6.14</v>
      </c>
    </row>
    <row r="16" spans="1:13">
      <c r="A16" s="157">
        <v>2000</v>
      </c>
      <c r="B16" s="159">
        <v>26.9</v>
      </c>
      <c r="C16" s="159">
        <v>43.01</v>
      </c>
      <c r="D16" s="159">
        <v>21.04</v>
      </c>
      <c r="E16" s="159">
        <v>59.84</v>
      </c>
      <c r="F16" s="159">
        <v>15.12</v>
      </c>
      <c r="G16" s="159">
        <v>16.43</v>
      </c>
      <c r="H16" s="159">
        <v>14.36</v>
      </c>
      <c r="I16" s="159">
        <v>13.24</v>
      </c>
      <c r="J16" s="159">
        <v>10.19</v>
      </c>
      <c r="K16" s="159">
        <v>9.49</v>
      </c>
      <c r="L16" s="159">
        <v>10.59</v>
      </c>
      <c r="M16" s="159">
        <v>6.83</v>
      </c>
    </row>
    <row r="17" spans="1:14">
      <c r="A17" s="157">
        <v>2001</v>
      </c>
      <c r="B17" s="159">
        <v>26.34</v>
      </c>
      <c r="C17" s="159">
        <v>41.6</v>
      </c>
      <c r="D17" s="159">
        <v>21.99</v>
      </c>
      <c r="E17" s="159">
        <v>54.93</v>
      </c>
      <c r="F17" s="159">
        <v>15.2</v>
      </c>
      <c r="G17" s="159">
        <v>16.850000000000001</v>
      </c>
      <c r="H17" s="159">
        <v>14.14</v>
      </c>
      <c r="I17" s="159">
        <v>13.31</v>
      </c>
      <c r="J17" s="159">
        <v>9.7899999999999991</v>
      </c>
      <c r="K17" s="159">
        <v>8.56</v>
      </c>
      <c r="L17" s="159">
        <v>10.45</v>
      </c>
      <c r="M17" s="159">
        <v>7.89</v>
      </c>
    </row>
    <row r="18" spans="1:14">
      <c r="A18" s="157">
        <v>2002</v>
      </c>
      <c r="B18" s="159">
        <v>24.87</v>
      </c>
      <c r="C18" s="159">
        <v>40.369999999999997</v>
      </c>
      <c r="D18" s="159">
        <v>22.07</v>
      </c>
      <c r="E18" s="159">
        <v>52.17</v>
      </c>
      <c r="F18" s="159">
        <v>15.8</v>
      </c>
      <c r="G18" s="159">
        <v>18.850000000000001</v>
      </c>
      <c r="H18" s="159">
        <v>14.52</v>
      </c>
      <c r="I18" s="159">
        <v>16.62</v>
      </c>
      <c r="J18" s="159">
        <v>10.61</v>
      </c>
      <c r="K18" s="159">
        <v>9.26</v>
      </c>
      <c r="L18" s="159">
        <v>11.01</v>
      </c>
      <c r="M18" s="159">
        <v>7.09</v>
      </c>
    </row>
    <row r="19" spans="1:14">
      <c r="A19" s="157">
        <v>2003</v>
      </c>
      <c r="B19" s="159">
        <v>25.12</v>
      </c>
      <c r="C19" s="159">
        <v>37.79</v>
      </c>
      <c r="D19" s="159">
        <v>21.01</v>
      </c>
      <c r="E19" s="159">
        <v>49.06</v>
      </c>
      <c r="F19" s="159">
        <v>16.79</v>
      </c>
      <c r="G19" s="159">
        <v>20.27</v>
      </c>
      <c r="H19" s="159">
        <v>15.46</v>
      </c>
      <c r="I19" s="159">
        <v>17.21</v>
      </c>
      <c r="J19" s="159">
        <v>11.2</v>
      </c>
      <c r="K19" s="159">
        <v>10.02</v>
      </c>
      <c r="L19" s="159">
        <v>10.96</v>
      </c>
      <c r="M19" s="159">
        <v>9.73</v>
      </c>
    </row>
    <row r="20" spans="1:14">
      <c r="A20" s="161">
        <v>2004</v>
      </c>
      <c r="B20" s="159">
        <v>23.17</v>
      </c>
      <c r="C20" s="159">
        <v>36.51</v>
      </c>
      <c r="D20" s="159">
        <v>21.97</v>
      </c>
      <c r="E20" s="159">
        <v>47.98</v>
      </c>
      <c r="F20" s="159">
        <v>16.829999999999998</v>
      </c>
      <c r="G20" s="159">
        <v>19.850000000000001</v>
      </c>
      <c r="H20" s="159">
        <v>17.420000000000002</v>
      </c>
      <c r="I20" s="159">
        <v>16.149999999999999</v>
      </c>
      <c r="J20" s="159">
        <v>11.11</v>
      </c>
      <c r="K20" s="159">
        <v>9.41</v>
      </c>
      <c r="L20" s="159">
        <v>9.75</v>
      </c>
      <c r="M20" s="159">
        <v>11.04</v>
      </c>
    </row>
    <row r="21" spans="1:14">
      <c r="A21" s="161">
        <v>2005</v>
      </c>
      <c r="B21" s="159">
        <v>22.02</v>
      </c>
      <c r="C21" s="159">
        <v>35.51</v>
      </c>
      <c r="D21" s="159">
        <v>21.6</v>
      </c>
      <c r="E21" s="159">
        <v>51.58</v>
      </c>
      <c r="F21" s="159">
        <v>16.309999999999999</v>
      </c>
      <c r="G21" s="159">
        <v>20.7</v>
      </c>
      <c r="H21" s="159">
        <v>16.23</v>
      </c>
      <c r="I21" s="159">
        <v>17.07</v>
      </c>
      <c r="J21" s="159">
        <v>10.27</v>
      </c>
      <c r="K21" s="159">
        <v>9.4600000000000009</v>
      </c>
      <c r="L21" s="159">
        <v>11.11</v>
      </c>
      <c r="M21" s="159">
        <v>7.24</v>
      </c>
    </row>
    <row r="22" spans="1:14">
      <c r="A22" s="161">
        <v>2006</v>
      </c>
      <c r="B22" s="159">
        <v>22</v>
      </c>
      <c r="C22" s="159">
        <v>34.799999999999997</v>
      </c>
      <c r="D22" s="159">
        <v>19.91</v>
      </c>
      <c r="E22" s="159">
        <v>49.56</v>
      </c>
      <c r="F22" s="159">
        <v>15.54</v>
      </c>
      <c r="G22" s="159">
        <v>19.7</v>
      </c>
      <c r="H22" s="159">
        <v>15.21</v>
      </c>
      <c r="I22" s="159">
        <v>17.98</v>
      </c>
      <c r="J22" s="159">
        <v>10.79</v>
      </c>
      <c r="K22" s="159">
        <v>9.83</v>
      </c>
      <c r="L22" s="159">
        <v>10.46</v>
      </c>
      <c r="M22" s="159">
        <v>6.99</v>
      </c>
    </row>
    <row r="23" spans="1:14">
      <c r="A23" s="161">
        <v>2007</v>
      </c>
      <c r="B23" s="162">
        <v>19.600000000000001</v>
      </c>
      <c r="C23" s="162">
        <v>31.85</v>
      </c>
      <c r="D23" s="159">
        <v>19.510000000000002</v>
      </c>
      <c r="E23" s="159">
        <v>47.33</v>
      </c>
      <c r="F23" s="159">
        <v>14.86</v>
      </c>
      <c r="G23" s="159">
        <v>18.940000000000001</v>
      </c>
      <c r="H23" s="159">
        <v>15.01</v>
      </c>
      <c r="I23" s="159">
        <v>16.07</v>
      </c>
      <c r="J23" s="159">
        <v>10.17</v>
      </c>
      <c r="K23" s="159">
        <v>9.61</v>
      </c>
      <c r="L23" s="159">
        <v>9.49</v>
      </c>
      <c r="M23" s="159">
        <v>7.95</v>
      </c>
      <c r="N23" s="159"/>
    </row>
    <row r="26" spans="1:14">
      <c r="C26" s="162"/>
    </row>
    <row r="27" spans="1:14">
      <c r="B27" s="156"/>
      <c r="C27" s="156"/>
      <c r="D27" s="156"/>
      <c r="E27" s="276"/>
    </row>
    <row r="28" spans="1:14">
      <c r="A28" s="157"/>
      <c r="B28" s="158"/>
      <c r="C28" s="158"/>
      <c r="D28" s="158"/>
      <c r="E28" s="158"/>
    </row>
    <row r="29" spans="1:14">
      <c r="A29" s="157"/>
      <c r="B29" s="160"/>
      <c r="C29" s="160"/>
      <c r="D29" s="160"/>
      <c r="E29" s="160"/>
    </row>
    <row r="30" spans="1:14">
      <c r="A30" s="157"/>
      <c r="B30" s="159"/>
      <c r="C30" s="159"/>
      <c r="D30" s="159"/>
      <c r="E30" s="159"/>
    </row>
    <row r="31" spans="1:14">
      <c r="A31" s="157"/>
      <c r="B31" s="159"/>
      <c r="C31" s="159"/>
      <c r="D31" s="159"/>
      <c r="E31" s="159"/>
    </row>
    <row r="32" spans="1:14">
      <c r="A32" s="157"/>
      <c r="B32" s="159"/>
      <c r="C32" s="159"/>
      <c r="D32" s="159"/>
      <c r="E32" s="159"/>
    </row>
    <row r="33" spans="1:5">
      <c r="A33" s="157"/>
      <c r="B33" s="159"/>
      <c r="C33" s="159"/>
      <c r="D33" s="159"/>
      <c r="E33" s="159"/>
    </row>
    <row r="34" spans="1:5">
      <c r="A34" s="157"/>
      <c r="B34" s="159"/>
      <c r="C34" s="159"/>
      <c r="D34" s="159"/>
      <c r="E34" s="159"/>
    </row>
    <row r="35" spans="1:5">
      <c r="A35" s="157"/>
      <c r="B35" s="159"/>
      <c r="C35" s="159"/>
      <c r="D35" s="159"/>
      <c r="E35" s="159"/>
    </row>
    <row r="36" spans="1:5">
      <c r="A36" s="157"/>
      <c r="B36" s="159"/>
      <c r="C36" s="159"/>
      <c r="D36" s="159"/>
      <c r="E36" s="159"/>
    </row>
    <row r="37" spans="1:5">
      <c r="A37" s="157"/>
      <c r="B37" s="159"/>
      <c r="C37" s="159"/>
      <c r="D37" s="159"/>
      <c r="E37" s="159"/>
    </row>
    <row r="38" spans="1:5">
      <c r="A38" s="157"/>
      <c r="B38" s="159"/>
      <c r="C38" s="159"/>
      <c r="D38" s="159"/>
      <c r="E38" s="159"/>
    </row>
    <row r="39" spans="1:5">
      <c r="A39" s="157"/>
      <c r="B39" s="159"/>
      <c r="C39" s="159"/>
      <c r="D39" s="159"/>
      <c r="E39" s="159"/>
    </row>
    <row r="40" spans="1:5">
      <c r="A40" s="157"/>
      <c r="B40" s="159"/>
      <c r="C40" s="159"/>
      <c r="D40" s="159"/>
      <c r="E40" s="159"/>
    </row>
    <row r="41" spans="1:5">
      <c r="A41" s="161"/>
      <c r="B41" s="159"/>
      <c r="C41" s="159"/>
      <c r="D41" s="159"/>
      <c r="E41" s="159"/>
    </row>
    <row r="42" spans="1:5">
      <c r="A42" s="161"/>
      <c r="B42" s="159"/>
      <c r="C42" s="159"/>
      <c r="D42" s="159"/>
      <c r="E42" s="159"/>
    </row>
    <row r="43" spans="1:5">
      <c r="B43" s="162"/>
      <c r="C43" s="162"/>
    </row>
    <row r="44" spans="1:5">
      <c r="B44" s="162"/>
      <c r="C44" s="162"/>
    </row>
    <row r="45" spans="1:5">
      <c r="B45" s="162"/>
      <c r="C45" s="162"/>
    </row>
    <row r="46" spans="1:5">
      <c r="B46" s="162"/>
      <c r="C46" s="162"/>
    </row>
    <row r="47" spans="1:5">
      <c r="B47" s="162"/>
      <c r="C47" s="162"/>
    </row>
    <row r="48" spans="1:5">
      <c r="B48" s="162"/>
      <c r="C48" s="162"/>
    </row>
    <row r="49" spans="2:3">
      <c r="B49" s="162"/>
      <c r="C49" s="162"/>
    </row>
    <row r="50" spans="2:3">
      <c r="C50" s="162"/>
    </row>
    <row r="54" spans="2:3">
      <c r="B54" s="162"/>
    </row>
    <row r="55" spans="2:3">
      <c r="B55" s="162"/>
      <c r="C55" s="162"/>
    </row>
    <row r="56" spans="2:3">
      <c r="B56" s="162"/>
      <c r="C56" s="162"/>
    </row>
    <row r="57" spans="2:3">
      <c r="B57" s="162"/>
      <c r="C57" s="162"/>
    </row>
    <row r="58" spans="2:3">
      <c r="B58" s="162"/>
      <c r="C58" s="162"/>
    </row>
    <row r="59" spans="2:3">
      <c r="B59" s="162"/>
      <c r="C59" s="162"/>
    </row>
    <row r="60" spans="2:3">
      <c r="B60" s="162"/>
      <c r="C60" s="162"/>
    </row>
    <row r="61" spans="2:3">
      <c r="B61" s="162"/>
      <c r="C61" s="162"/>
    </row>
    <row r="62" spans="2:3">
      <c r="C62" s="162"/>
    </row>
  </sheetData>
  <pageMargins left="0.75" right="0.75" top="1" bottom="1" header="0.5" footer="0.5"/>
  <pageSetup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P57"/>
  <sheetViews>
    <sheetView showGridLines="0" workbookViewId="0"/>
  </sheetViews>
  <sheetFormatPr defaultRowHeight="15"/>
  <cols>
    <col min="1" max="1" width="7.140625" style="163" customWidth="1"/>
    <col min="2" max="5" width="6.28515625" style="154" customWidth="1"/>
    <col min="6" max="7" width="7" style="154" customWidth="1"/>
    <col min="8" max="8" width="6.5703125" style="154" customWidth="1"/>
    <col min="9" max="9" width="9.140625" style="154" customWidth="1"/>
    <col min="10" max="11" width="6.5703125" style="155" customWidth="1"/>
    <col min="12" max="14" width="7.5703125" style="155" customWidth="1"/>
    <col min="15" max="15" width="10.7109375" style="155" bestFit="1" customWidth="1"/>
    <col min="16" max="16" width="7.5703125" style="155" customWidth="1"/>
    <col min="17" max="16384" width="9.140625" style="155"/>
  </cols>
  <sheetData>
    <row r="1" spans="1:16">
      <c r="A1" s="163" t="s">
        <v>361</v>
      </c>
    </row>
    <row r="2" spans="1:16">
      <c r="A2" s="153" t="s">
        <v>362</v>
      </c>
    </row>
    <row r="3" spans="1:16">
      <c r="A3" s="153"/>
    </row>
    <row r="4" spans="1:16">
      <c r="A4" s="153"/>
    </row>
    <row r="5" spans="1:16">
      <c r="A5" s="155"/>
      <c r="B5" s="154" t="s">
        <v>23</v>
      </c>
      <c r="C5" s="164" t="s">
        <v>26</v>
      </c>
      <c r="D5" s="164" t="s">
        <v>29</v>
      </c>
      <c r="E5" s="154" t="s">
        <v>32</v>
      </c>
      <c r="F5" s="164" t="s">
        <v>36</v>
      </c>
      <c r="G5" s="164" t="s">
        <v>38</v>
      </c>
      <c r="H5" s="164" t="s">
        <v>37</v>
      </c>
      <c r="I5" s="164" t="s">
        <v>166</v>
      </c>
      <c r="J5" s="164" t="s">
        <v>168</v>
      </c>
      <c r="K5" s="164" t="s">
        <v>301</v>
      </c>
      <c r="L5" s="154" t="s">
        <v>53</v>
      </c>
      <c r="M5" s="154" t="s">
        <v>363</v>
      </c>
      <c r="N5" s="154" t="s">
        <v>364</v>
      </c>
      <c r="O5" s="154" t="s">
        <v>365</v>
      </c>
      <c r="P5" s="154" t="s">
        <v>301</v>
      </c>
    </row>
    <row r="6" spans="1:16">
      <c r="A6" s="153">
        <v>1991</v>
      </c>
      <c r="B6" s="165">
        <v>2113</v>
      </c>
      <c r="C6" s="165">
        <v>3066</v>
      </c>
      <c r="D6" s="165">
        <v>1964</v>
      </c>
      <c r="E6" s="165">
        <v>317</v>
      </c>
      <c r="F6" s="165">
        <v>4536</v>
      </c>
      <c r="G6" s="165">
        <v>2924</v>
      </c>
      <c r="H6" s="165">
        <v>5443</v>
      </c>
      <c r="I6" s="165">
        <v>1685</v>
      </c>
      <c r="J6" s="166">
        <v>250</v>
      </c>
      <c r="K6" s="166">
        <v>82</v>
      </c>
      <c r="L6" s="166">
        <v>1879</v>
      </c>
      <c r="M6" s="166">
        <v>1392</v>
      </c>
      <c r="N6" s="166">
        <v>2108</v>
      </c>
      <c r="O6" s="166">
        <v>634</v>
      </c>
      <c r="P6" s="166">
        <v>1447</v>
      </c>
    </row>
    <row r="7" spans="1:16">
      <c r="A7" s="153">
        <v>1992</v>
      </c>
      <c r="B7" s="165">
        <v>2006</v>
      </c>
      <c r="C7" s="165">
        <v>3036</v>
      </c>
      <c r="D7" s="165">
        <v>2005</v>
      </c>
      <c r="E7" s="165">
        <v>376</v>
      </c>
      <c r="F7" s="165">
        <v>4446</v>
      </c>
      <c r="G7" s="165">
        <v>2977</v>
      </c>
      <c r="H7" s="165">
        <v>5310</v>
      </c>
      <c r="I7" s="165">
        <v>1733</v>
      </c>
      <c r="J7" s="166">
        <v>302</v>
      </c>
      <c r="K7" s="166">
        <v>78</v>
      </c>
      <c r="L7" s="166">
        <v>1861</v>
      </c>
      <c r="M7" s="166">
        <v>1484</v>
      </c>
      <c r="N7" s="166">
        <v>1999</v>
      </c>
      <c r="O7" s="166">
        <v>691</v>
      </c>
      <c r="P7" s="166">
        <v>1388</v>
      </c>
    </row>
    <row r="8" spans="1:16">
      <c r="A8" s="153">
        <v>1993</v>
      </c>
      <c r="B8" s="165">
        <v>2044</v>
      </c>
      <c r="C8" s="165">
        <v>3205</v>
      </c>
      <c r="D8" s="165">
        <v>2234</v>
      </c>
      <c r="E8" s="165">
        <v>409</v>
      </c>
      <c r="F8" s="165">
        <v>4750</v>
      </c>
      <c r="G8" s="165">
        <v>3142</v>
      </c>
      <c r="H8" s="165">
        <v>5702</v>
      </c>
      <c r="I8" s="165">
        <v>1812</v>
      </c>
      <c r="J8" s="166">
        <v>282</v>
      </c>
      <c r="K8" s="166">
        <v>96</v>
      </c>
      <c r="L8" s="166">
        <v>2236</v>
      </c>
      <c r="M8" s="166">
        <v>1524</v>
      </c>
      <c r="N8" s="166">
        <v>2000</v>
      </c>
      <c r="O8" s="166">
        <v>710</v>
      </c>
      <c r="P8" s="166">
        <v>1422</v>
      </c>
    </row>
    <row r="9" spans="1:16">
      <c r="A9" s="153">
        <v>1994</v>
      </c>
      <c r="B9" s="165">
        <v>1925</v>
      </c>
      <c r="C9" s="165">
        <v>3304</v>
      </c>
      <c r="D9" s="165">
        <v>2321</v>
      </c>
      <c r="E9" s="165">
        <v>464</v>
      </c>
      <c r="F9" s="165">
        <v>4902</v>
      </c>
      <c r="G9" s="165">
        <v>3112</v>
      </c>
      <c r="H9" s="165">
        <v>5513</v>
      </c>
      <c r="I9" s="165">
        <v>2075</v>
      </c>
      <c r="J9" s="166">
        <v>326</v>
      </c>
      <c r="K9" s="166">
        <v>100</v>
      </c>
      <c r="L9" s="166">
        <v>2250</v>
      </c>
      <c r="M9" s="166">
        <v>1677</v>
      </c>
      <c r="N9" s="166">
        <v>1969</v>
      </c>
      <c r="O9" s="166">
        <v>637</v>
      </c>
      <c r="P9" s="166">
        <v>1481</v>
      </c>
    </row>
    <row r="10" spans="1:16">
      <c r="A10" s="153">
        <v>1995</v>
      </c>
      <c r="B10" s="165">
        <v>1931</v>
      </c>
      <c r="C10" s="165">
        <v>3406</v>
      </c>
      <c r="D10" s="165">
        <v>2435</v>
      </c>
      <c r="E10" s="165">
        <v>511</v>
      </c>
      <c r="F10" s="165">
        <v>5148</v>
      </c>
      <c r="G10" s="165">
        <v>3135</v>
      </c>
      <c r="H10" s="165">
        <v>5771</v>
      </c>
      <c r="I10" s="165">
        <v>2131</v>
      </c>
      <c r="J10" s="166">
        <v>300</v>
      </c>
      <c r="K10" s="166">
        <v>81</v>
      </c>
      <c r="L10" s="166">
        <v>2387</v>
      </c>
      <c r="M10" s="166">
        <v>1647</v>
      </c>
      <c r="N10" s="166">
        <v>2110</v>
      </c>
      <c r="O10" s="166">
        <v>742</v>
      </c>
      <c r="P10" s="166">
        <v>1397</v>
      </c>
    </row>
    <row r="11" spans="1:16">
      <c r="A11" s="153">
        <v>1996</v>
      </c>
      <c r="B11" s="165">
        <v>1725</v>
      </c>
      <c r="C11" s="165">
        <v>3402</v>
      </c>
      <c r="D11" s="165">
        <v>2572</v>
      </c>
      <c r="E11" s="165">
        <v>556</v>
      </c>
      <c r="F11" s="165">
        <v>4973</v>
      </c>
      <c r="G11" s="165">
        <v>3282</v>
      </c>
      <c r="H11" s="165">
        <v>5659</v>
      </c>
      <c r="I11" s="165">
        <v>2151</v>
      </c>
      <c r="J11" s="166">
        <v>340</v>
      </c>
      <c r="K11" s="166">
        <v>105</v>
      </c>
      <c r="L11" s="166">
        <v>2440</v>
      </c>
      <c r="M11" s="166">
        <v>1629</v>
      </c>
      <c r="N11" s="166">
        <v>2038</v>
      </c>
      <c r="O11" s="166">
        <v>726</v>
      </c>
      <c r="P11" s="166">
        <v>1422</v>
      </c>
    </row>
    <row r="12" spans="1:16">
      <c r="A12" s="153">
        <v>1997</v>
      </c>
      <c r="B12" s="165">
        <v>1648</v>
      </c>
      <c r="C12" s="165">
        <v>3340</v>
      </c>
      <c r="D12" s="165">
        <v>2753</v>
      </c>
      <c r="E12" s="165">
        <v>574</v>
      </c>
      <c r="F12" s="165">
        <v>5018</v>
      </c>
      <c r="G12" s="165">
        <v>3297</v>
      </c>
      <c r="H12" s="165">
        <v>5664</v>
      </c>
      <c r="I12" s="165">
        <v>2197</v>
      </c>
      <c r="J12" s="166">
        <v>368</v>
      </c>
      <c r="K12" s="166">
        <v>86</v>
      </c>
      <c r="L12" s="166">
        <v>2484</v>
      </c>
      <c r="M12" s="166">
        <v>1627</v>
      </c>
      <c r="N12" s="166">
        <v>2016</v>
      </c>
      <c r="O12" s="166">
        <v>766</v>
      </c>
      <c r="P12" s="166">
        <v>1422</v>
      </c>
    </row>
    <row r="13" spans="1:16">
      <c r="A13" s="153">
        <v>1998</v>
      </c>
      <c r="B13" s="165">
        <v>1670</v>
      </c>
      <c r="C13" s="165">
        <v>3403</v>
      </c>
      <c r="D13" s="165">
        <v>2911</v>
      </c>
      <c r="E13" s="165">
        <v>729</v>
      </c>
      <c r="F13" s="165">
        <v>5231</v>
      </c>
      <c r="G13" s="165">
        <v>3482</v>
      </c>
      <c r="H13" s="165">
        <v>5994</v>
      </c>
      <c r="I13" s="165">
        <v>2228</v>
      </c>
      <c r="J13" s="166">
        <v>394</v>
      </c>
      <c r="K13" s="166">
        <v>97</v>
      </c>
      <c r="L13" s="166">
        <v>2653</v>
      </c>
      <c r="M13" s="166">
        <v>1621</v>
      </c>
      <c r="N13" s="166">
        <v>2164</v>
      </c>
      <c r="O13" s="166">
        <v>735</v>
      </c>
      <c r="P13" s="166">
        <v>1540</v>
      </c>
    </row>
    <row r="14" spans="1:16">
      <c r="A14" s="163">
        <v>1999</v>
      </c>
      <c r="B14" s="165">
        <v>1563</v>
      </c>
      <c r="C14" s="165">
        <v>3290</v>
      </c>
      <c r="D14" s="165">
        <v>3031</v>
      </c>
      <c r="E14" s="165">
        <v>739</v>
      </c>
      <c r="F14" s="165">
        <v>5187</v>
      </c>
      <c r="G14" s="165">
        <v>3436</v>
      </c>
      <c r="H14" s="165">
        <v>5858</v>
      </c>
      <c r="I14" s="165">
        <v>2236</v>
      </c>
      <c r="J14" s="166">
        <v>396</v>
      </c>
      <c r="K14" s="166">
        <v>133</v>
      </c>
      <c r="L14" s="166">
        <v>2648</v>
      </c>
      <c r="M14" s="166">
        <v>1586</v>
      </c>
      <c r="N14" s="166">
        <v>2107</v>
      </c>
      <c r="O14" s="166">
        <v>740</v>
      </c>
      <c r="P14" s="166">
        <v>1542</v>
      </c>
    </row>
    <row r="15" spans="1:16">
      <c r="A15" s="163">
        <v>2000</v>
      </c>
      <c r="B15" s="165">
        <v>1539</v>
      </c>
      <c r="C15" s="165">
        <v>3241</v>
      </c>
      <c r="D15" s="165">
        <v>3097</v>
      </c>
      <c r="E15" s="165">
        <v>879</v>
      </c>
      <c r="F15" s="165">
        <v>5270</v>
      </c>
      <c r="G15" s="165">
        <v>3486</v>
      </c>
      <c r="H15" s="165">
        <v>5871</v>
      </c>
      <c r="I15" s="165">
        <v>2368</v>
      </c>
      <c r="J15" s="166">
        <v>390</v>
      </c>
      <c r="K15" s="166">
        <v>127</v>
      </c>
      <c r="L15" s="166">
        <v>2646</v>
      </c>
      <c r="M15" s="166">
        <v>1645</v>
      </c>
      <c r="N15" s="166">
        <v>2169</v>
      </c>
      <c r="O15" s="166">
        <v>755</v>
      </c>
      <c r="P15" s="166">
        <v>1541</v>
      </c>
    </row>
    <row r="16" spans="1:16">
      <c r="A16" s="163">
        <v>2001</v>
      </c>
      <c r="B16" s="165">
        <v>1487</v>
      </c>
      <c r="C16" s="165">
        <v>3173</v>
      </c>
      <c r="D16" s="165">
        <v>3256</v>
      </c>
      <c r="E16" s="165">
        <v>912</v>
      </c>
      <c r="F16" s="165">
        <v>5286</v>
      </c>
      <c r="G16" s="165">
        <v>3542</v>
      </c>
      <c r="H16" s="165">
        <v>5819</v>
      </c>
      <c r="I16" s="165">
        <v>2491</v>
      </c>
      <c r="J16" s="166">
        <v>408</v>
      </c>
      <c r="K16" s="166">
        <v>110</v>
      </c>
      <c r="L16" s="166">
        <v>2730</v>
      </c>
      <c r="M16" s="166">
        <v>1813</v>
      </c>
      <c r="N16" s="166">
        <v>2028</v>
      </c>
      <c r="O16" s="166">
        <v>711</v>
      </c>
      <c r="P16" s="166">
        <v>1546</v>
      </c>
    </row>
    <row r="17" spans="1:16">
      <c r="A17" s="167">
        <v>2002</v>
      </c>
      <c r="B17" s="165">
        <v>1438</v>
      </c>
      <c r="C17" s="165">
        <v>3191</v>
      </c>
      <c r="D17" s="165">
        <v>3469</v>
      </c>
      <c r="E17" s="165">
        <v>1020</v>
      </c>
      <c r="F17" s="165">
        <v>5448</v>
      </c>
      <c r="G17" s="165">
        <v>3670</v>
      </c>
      <c r="H17" s="165">
        <v>5978</v>
      </c>
      <c r="I17" s="165">
        <v>2584</v>
      </c>
      <c r="J17" s="166">
        <v>438</v>
      </c>
      <c r="K17" s="166">
        <v>118</v>
      </c>
      <c r="L17" s="166">
        <v>2906</v>
      </c>
      <c r="M17" s="166">
        <v>1809</v>
      </c>
      <c r="N17" s="166">
        <v>2115</v>
      </c>
      <c r="O17" s="166">
        <v>728</v>
      </c>
      <c r="P17" s="166">
        <v>1560</v>
      </c>
    </row>
    <row r="18" spans="1:16">
      <c r="A18" s="167">
        <v>2003</v>
      </c>
      <c r="B18" s="165">
        <v>1333</v>
      </c>
      <c r="C18" s="165">
        <v>3046</v>
      </c>
      <c r="D18" s="165">
        <v>3587</v>
      </c>
      <c r="E18" s="165">
        <v>1181</v>
      </c>
      <c r="F18" s="165">
        <v>5597</v>
      </c>
      <c r="G18" s="165">
        <v>3550</v>
      </c>
      <c r="H18" s="165">
        <v>5811</v>
      </c>
      <c r="I18" s="165">
        <v>2679</v>
      </c>
      <c r="J18" s="166">
        <v>483</v>
      </c>
      <c r="K18" s="166">
        <v>174</v>
      </c>
      <c r="L18" s="166">
        <v>2941</v>
      </c>
      <c r="M18" s="166">
        <v>1783</v>
      </c>
      <c r="N18" s="166">
        <v>2057</v>
      </c>
      <c r="O18" s="166">
        <v>714</v>
      </c>
      <c r="P18" s="166">
        <v>1652</v>
      </c>
    </row>
    <row r="19" spans="1:16">
      <c r="A19" s="167">
        <v>2004</v>
      </c>
      <c r="B19" s="165">
        <v>1437</v>
      </c>
      <c r="C19" s="165">
        <v>3276</v>
      </c>
      <c r="D19" s="165">
        <v>3858</v>
      </c>
      <c r="E19" s="165">
        <v>1283</v>
      </c>
      <c r="F19" s="165">
        <v>5941</v>
      </c>
      <c r="G19" s="165">
        <v>3913</v>
      </c>
      <c r="H19" s="165">
        <v>6160</v>
      </c>
      <c r="I19" s="165">
        <v>2805</v>
      </c>
      <c r="J19" s="166">
        <v>578</v>
      </c>
      <c r="K19" s="166">
        <v>311</v>
      </c>
      <c r="L19" s="166">
        <v>3164</v>
      </c>
      <c r="M19" s="166">
        <v>1984</v>
      </c>
      <c r="N19" s="166">
        <v>2241</v>
      </c>
      <c r="O19" s="166">
        <v>709</v>
      </c>
      <c r="P19" s="166">
        <v>1756</v>
      </c>
    </row>
    <row r="20" spans="1:16">
      <c r="A20" s="167">
        <v>2005</v>
      </c>
      <c r="B20" s="165">
        <v>1382</v>
      </c>
      <c r="C20" s="165">
        <v>3274</v>
      </c>
      <c r="D20" s="165">
        <v>4107</v>
      </c>
      <c r="E20" s="165">
        <v>1574</v>
      </c>
      <c r="F20" s="165">
        <v>6292</v>
      </c>
      <c r="G20" s="165">
        <v>4045</v>
      </c>
      <c r="H20" s="165">
        <v>6372</v>
      </c>
      <c r="I20" s="165">
        <v>3039</v>
      </c>
      <c r="J20" s="166">
        <v>599</v>
      </c>
      <c r="K20" s="166">
        <v>327</v>
      </c>
      <c r="L20" s="166">
        <v>3369</v>
      </c>
      <c r="M20" s="166">
        <v>2167</v>
      </c>
      <c r="N20" s="166">
        <v>2163</v>
      </c>
      <c r="O20" s="166">
        <v>775</v>
      </c>
      <c r="P20" s="166">
        <v>1863</v>
      </c>
    </row>
    <row r="21" spans="1:16">
      <c r="A21" s="167">
        <v>2006</v>
      </c>
      <c r="B21" s="165">
        <v>1383</v>
      </c>
      <c r="C21" s="165">
        <v>3339</v>
      </c>
      <c r="D21" s="165">
        <v>4521</v>
      </c>
      <c r="E21" s="165">
        <v>1748</v>
      </c>
      <c r="F21" s="165">
        <v>6756</v>
      </c>
      <c r="G21" s="165">
        <v>4235</v>
      </c>
      <c r="H21" s="165">
        <v>6674</v>
      </c>
      <c r="I21" s="165">
        <v>3277</v>
      </c>
      <c r="J21" s="166">
        <v>669</v>
      </c>
      <c r="K21" s="166">
        <v>371</v>
      </c>
      <c r="L21" s="166">
        <v>3442</v>
      </c>
      <c r="M21" s="166">
        <v>2368</v>
      </c>
      <c r="N21" s="166">
        <v>2307</v>
      </c>
      <c r="O21" s="166">
        <v>827</v>
      </c>
      <c r="P21" s="166">
        <v>2047</v>
      </c>
    </row>
    <row r="22" spans="1:16">
      <c r="A22" s="163" t="s">
        <v>224</v>
      </c>
      <c r="B22" s="165">
        <v>1284</v>
      </c>
      <c r="C22" s="165">
        <v>3304</v>
      </c>
      <c r="D22" s="165">
        <v>4582</v>
      </c>
      <c r="E22" s="165">
        <v>1781</v>
      </c>
      <c r="F22" s="165">
        <v>6789</v>
      </c>
      <c r="G22" s="165">
        <v>4162</v>
      </c>
      <c r="H22" s="165">
        <v>6583</v>
      </c>
      <c r="I22" s="165">
        <v>3339</v>
      </c>
      <c r="J22" s="166">
        <v>757</v>
      </c>
      <c r="K22" s="166">
        <v>272</v>
      </c>
      <c r="L22" s="166">
        <v>3541</v>
      </c>
      <c r="M22" s="166">
        <v>2405</v>
      </c>
      <c r="N22" s="166">
        <v>2157</v>
      </c>
      <c r="O22" s="166">
        <v>853</v>
      </c>
      <c r="P22" s="166">
        <v>1995</v>
      </c>
    </row>
    <row r="23" spans="1:16">
      <c r="A23" s="163" t="s">
        <v>225</v>
      </c>
      <c r="B23" s="165">
        <v>1263</v>
      </c>
      <c r="C23" s="165">
        <v>3181</v>
      </c>
      <c r="D23" s="165">
        <v>4593</v>
      </c>
      <c r="E23" s="165">
        <v>1868</v>
      </c>
      <c r="F23" s="165">
        <v>6706</v>
      </c>
      <c r="G23" s="165">
        <v>4199</v>
      </c>
      <c r="H23" s="165">
        <v>6518</v>
      </c>
      <c r="I23" s="165">
        <v>3335</v>
      </c>
      <c r="J23" s="166">
        <v>776</v>
      </c>
      <c r="K23" s="166">
        <v>276</v>
      </c>
      <c r="L23" s="166">
        <v>3555</v>
      </c>
      <c r="M23" s="166">
        <v>2363</v>
      </c>
      <c r="N23" s="166">
        <v>2096</v>
      </c>
      <c r="O23" s="166">
        <v>801</v>
      </c>
      <c r="P23" s="166">
        <v>2090</v>
      </c>
    </row>
    <row r="24" spans="1:16">
      <c r="A24" s="163" t="s">
        <v>226</v>
      </c>
      <c r="B24" s="165">
        <v>1167</v>
      </c>
      <c r="C24" s="165">
        <v>3140</v>
      </c>
      <c r="D24" s="165">
        <v>4540</v>
      </c>
      <c r="E24" s="165">
        <v>1910</v>
      </c>
      <c r="F24" s="165">
        <v>6457</v>
      </c>
      <c r="G24" s="165">
        <v>4300</v>
      </c>
      <c r="H24" s="165">
        <v>6305</v>
      </c>
      <c r="I24" s="165">
        <v>3441</v>
      </c>
      <c r="J24" s="165">
        <v>729</v>
      </c>
      <c r="K24" s="165">
        <v>282</v>
      </c>
      <c r="L24" s="165">
        <v>3504</v>
      </c>
      <c r="M24" s="165">
        <v>2346</v>
      </c>
      <c r="N24" s="165">
        <v>2034</v>
      </c>
      <c r="O24" s="165">
        <v>848</v>
      </c>
      <c r="P24" s="165">
        <v>2025</v>
      </c>
    </row>
    <row r="25" spans="1:16">
      <c r="A25" s="163" t="s">
        <v>227</v>
      </c>
      <c r="B25" s="165">
        <v>1187</v>
      </c>
      <c r="C25" s="165">
        <v>3128</v>
      </c>
      <c r="D25" s="165">
        <v>4631</v>
      </c>
      <c r="E25" s="165">
        <v>2031</v>
      </c>
      <c r="F25" s="165">
        <v>6620</v>
      </c>
      <c r="G25" s="165">
        <v>4357</v>
      </c>
      <c r="H25" s="165">
        <v>6267</v>
      </c>
      <c r="I25" s="165">
        <v>3617</v>
      </c>
      <c r="J25" s="165">
        <v>821</v>
      </c>
      <c r="K25" s="165">
        <v>272</v>
      </c>
      <c r="L25" s="165">
        <v>3541</v>
      </c>
      <c r="M25" s="165">
        <v>2390</v>
      </c>
      <c r="N25" s="165">
        <v>2123</v>
      </c>
      <c r="O25" s="165">
        <v>828</v>
      </c>
      <c r="P25" s="165">
        <v>2095</v>
      </c>
    </row>
    <row r="26" spans="1:16"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</row>
    <row r="27" spans="1:16">
      <c r="B27" s="165"/>
      <c r="C27" s="165"/>
      <c r="D27" s="165"/>
      <c r="E27" s="168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  <row r="28" spans="1:16">
      <c r="B28" s="277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</row>
    <row r="30" spans="1:16">
      <c r="A30" s="169"/>
    </row>
    <row r="31" spans="1:16">
      <c r="C31" s="164"/>
      <c r="D31" s="164"/>
      <c r="F31" s="164"/>
      <c r="G31" s="164"/>
      <c r="H31" s="164"/>
      <c r="I31" s="164"/>
      <c r="J31" s="164"/>
      <c r="K31" s="164"/>
      <c r="L31" s="154"/>
      <c r="M31" s="154"/>
      <c r="N31" s="154"/>
      <c r="O31" s="154"/>
      <c r="P31" s="154"/>
    </row>
    <row r="32" spans="1:16">
      <c r="A32" s="153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</row>
    <row r="33" spans="1:16">
      <c r="A33" s="153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</row>
    <row r="34" spans="1:16">
      <c r="A34" s="153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</row>
    <row r="35" spans="1:16">
      <c r="A35" s="153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</row>
    <row r="36" spans="1:16">
      <c r="A36" s="153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1:16">
      <c r="A37" s="153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1:16">
      <c r="A38" s="153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1:16">
      <c r="A39" s="153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1:16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1:16"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1:16"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</row>
    <row r="43" spans="1:16">
      <c r="A43" s="167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</row>
    <row r="44" spans="1:16">
      <c r="A44" s="167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</row>
    <row r="45" spans="1:16">
      <c r="A45" s="167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</row>
    <row r="46" spans="1:16">
      <c r="A46" s="167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</row>
    <row r="47" spans="1:16">
      <c r="A47" s="167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</row>
    <row r="48" spans="1:16"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</row>
    <row r="49" spans="2:16"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</row>
    <row r="50" spans="2:16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</row>
    <row r="51" spans="2:16"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</row>
    <row r="52" spans="2:16">
      <c r="B52" s="162"/>
      <c r="C52" s="162"/>
      <c r="D52" s="162"/>
      <c r="E52" s="162"/>
      <c r="F52" s="162"/>
      <c r="G52" s="162"/>
      <c r="H52" s="162"/>
      <c r="I52" s="162"/>
      <c r="J52" s="162"/>
      <c r="K52" s="162"/>
    </row>
    <row r="53" spans="2:16">
      <c r="B53" s="162"/>
      <c r="C53" s="162"/>
      <c r="D53" s="162"/>
      <c r="E53" s="162"/>
      <c r="F53" s="162"/>
      <c r="G53" s="162"/>
      <c r="H53" s="162"/>
      <c r="I53" s="162"/>
      <c r="J53" s="162"/>
      <c r="K53" s="162"/>
    </row>
    <row r="54" spans="2:16">
      <c r="B54" s="162"/>
      <c r="C54" s="162"/>
      <c r="D54" s="162"/>
      <c r="E54" s="162"/>
      <c r="F54" s="162"/>
      <c r="G54" s="162"/>
      <c r="H54" s="162"/>
      <c r="I54" s="162"/>
      <c r="J54" s="162"/>
      <c r="K54" s="162"/>
    </row>
    <row r="55" spans="2:16">
      <c r="B55" s="162"/>
      <c r="C55" s="162"/>
      <c r="D55" s="162"/>
      <c r="E55" s="162"/>
      <c r="F55" s="162"/>
      <c r="G55" s="162"/>
      <c r="H55" s="162"/>
      <c r="I55" s="162"/>
      <c r="J55" s="162"/>
      <c r="K55" s="162"/>
    </row>
    <row r="56" spans="2:16">
      <c r="B56" s="162"/>
      <c r="C56" s="162"/>
      <c r="D56" s="162"/>
      <c r="E56" s="162"/>
      <c r="F56" s="162"/>
      <c r="G56" s="162"/>
      <c r="H56" s="162"/>
      <c r="I56" s="162"/>
      <c r="J56" s="162"/>
      <c r="K56" s="162"/>
    </row>
    <row r="57" spans="2:16">
      <c r="B57" s="162"/>
      <c r="C57" s="162"/>
      <c r="D57" s="162"/>
      <c r="E57" s="162"/>
      <c r="F57" s="162"/>
      <c r="G57" s="162"/>
      <c r="H57" s="162"/>
      <c r="I57" s="162"/>
      <c r="J57" s="162"/>
      <c r="K57" s="162"/>
    </row>
  </sheetData>
  <pageMargins left="0.75" right="0.75" top="1" bottom="1" header="0.5" footer="0.5"/>
  <pageSetup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P57"/>
  <sheetViews>
    <sheetView showGridLines="0" workbookViewId="0"/>
  </sheetViews>
  <sheetFormatPr defaultRowHeight="15"/>
  <cols>
    <col min="1" max="1" width="7.140625" style="163" customWidth="1"/>
    <col min="2" max="5" width="6.28515625" style="154" customWidth="1"/>
    <col min="6" max="7" width="7" style="154" customWidth="1"/>
    <col min="8" max="8" width="6.5703125" style="154" customWidth="1"/>
    <col min="9" max="9" width="9.5703125" style="154" customWidth="1"/>
    <col min="10" max="11" width="6.5703125" style="155" customWidth="1"/>
    <col min="12" max="14" width="7.5703125" style="155" customWidth="1"/>
    <col min="15" max="15" width="10.7109375" style="155" bestFit="1" customWidth="1"/>
    <col min="16" max="16" width="7.5703125" style="155" customWidth="1"/>
    <col min="17" max="16384" width="9.140625" style="155"/>
  </cols>
  <sheetData>
    <row r="1" spans="1:16">
      <c r="A1" s="163" t="s">
        <v>366</v>
      </c>
    </row>
    <row r="2" spans="1:16">
      <c r="A2" s="153" t="s">
        <v>367</v>
      </c>
    </row>
    <row r="3" spans="1:16">
      <c r="A3" s="170"/>
      <c r="B3" s="171"/>
      <c r="C3" s="171"/>
      <c r="D3" s="171"/>
      <c r="E3" s="171"/>
      <c r="F3" s="171"/>
      <c r="G3" s="171"/>
      <c r="H3" s="171"/>
      <c r="I3" s="171"/>
      <c r="J3" s="172"/>
      <c r="K3" s="172"/>
      <c r="L3" s="172"/>
    </row>
    <row r="5" spans="1:16">
      <c r="A5" s="155"/>
      <c r="B5" s="154" t="s">
        <v>23</v>
      </c>
      <c r="C5" s="164" t="s">
        <v>26</v>
      </c>
      <c r="D5" s="164" t="s">
        <v>29</v>
      </c>
      <c r="E5" s="154" t="s">
        <v>32</v>
      </c>
      <c r="F5" s="164" t="s">
        <v>36</v>
      </c>
      <c r="G5" s="164" t="s">
        <v>38</v>
      </c>
      <c r="H5" s="164" t="s">
        <v>37</v>
      </c>
      <c r="I5" s="164" t="s">
        <v>166</v>
      </c>
      <c r="J5" s="164" t="s">
        <v>168</v>
      </c>
      <c r="K5" s="164" t="s">
        <v>301</v>
      </c>
      <c r="L5" s="154" t="s">
        <v>53</v>
      </c>
      <c r="M5" s="154" t="s">
        <v>363</v>
      </c>
      <c r="N5" s="154" t="s">
        <v>364</v>
      </c>
      <c r="O5" s="154" t="s">
        <v>365</v>
      </c>
      <c r="P5" s="154" t="s">
        <v>301</v>
      </c>
    </row>
    <row r="6" spans="1:16">
      <c r="A6" s="153">
        <v>1991</v>
      </c>
      <c r="B6" s="165">
        <v>956</v>
      </c>
      <c r="C6" s="165">
        <v>767</v>
      </c>
      <c r="D6" s="165">
        <v>312</v>
      </c>
      <c r="E6" s="165">
        <v>23</v>
      </c>
      <c r="F6" s="165">
        <v>1166</v>
      </c>
      <c r="G6" s="165">
        <v>892</v>
      </c>
      <c r="H6" s="165">
        <v>1698</v>
      </c>
      <c r="I6" s="165">
        <v>280</v>
      </c>
      <c r="J6" s="166">
        <v>53</v>
      </c>
      <c r="K6" s="166">
        <v>27</v>
      </c>
      <c r="L6" s="166">
        <v>538</v>
      </c>
      <c r="M6" s="166">
        <v>269</v>
      </c>
      <c r="N6" s="166">
        <v>647</v>
      </c>
      <c r="O6" s="166">
        <v>102</v>
      </c>
      <c r="P6" s="166">
        <v>502</v>
      </c>
    </row>
    <row r="7" spans="1:16">
      <c r="A7" s="153">
        <v>1992</v>
      </c>
      <c r="B7" s="165">
        <v>937</v>
      </c>
      <c r="C7" s="165">
        <v>849</v>
      </c>
      <c r="D7" s="165">
        <v>395</v>
      </c>
      <c r="E7" s="165">
        <v>53</v>
      </c>
      <c r="F7" s="165">
        <v>1255</v>
      </c>
      <c r="G7" s="165">
        <v>979</v>
      </c>
      <c r="H7" s="165">
        <v>1847</v>
      </c>
      <c r="I7" s="165">
        <v>299</v>
      </c>
      <c r="J7" s="166">
        <v>65</v>
      </c>
      <c r="K7" s="166">
        <v>23</v>
      </c>
      <c r="L7" s="166">
        <v>498</v>
      </c>
      <c r="M7" s="166">
        <v>346</v>
      </c>
      <c r="N7" s="166">
        <v>698</v>
      </c>
      <c r="O7" s="166">
        <v>129</v>
      </c>
      <c r="P7" s="166">
        <v>563</v>
      </c>
    </row>
    <row r="8" spans="1:16">
      <c r="A8" s="153">
        <v>1993</v>
      </c>
      <c r="B8" s="165">
        <v>1060</v>
      </c>
      <c r="C8" s="165">
        <v>905</v>
      </c>
      <c r="D8" s="165">
        <v>489</v>
      </c>
      <c r="E8" s="165">
        <v>53</v>
      </c>
      <c r="F8" s="165">
        <v>1482</v>
      </c>
      <c r="G8" s="165">
        <v>1025</v>
      </c>
      <c r="H8" s="165">
        <v>2031</v>
      </c>
      <c r="I8" s="165">
        <v>382</v>
      </c>
      <c r="J8" s="166">
        <v>68</v>
      </c>
      <c r="K8" s="166">
        <v>26</v>
      </c>
      <c r="L8" s="166">
        <v>597</v>
      </c>
      <c r="M8" s="166">
        <v>380</v>
      </c>
      <c r="N8" s="166">
        <v>748</v>
      </c>
      <c r="O8" s="166">
        <v>137</v>
      </c>
      <c r="P8" s="166">
        <v>645</v>
      </c>
    </row>
    <row r="9" spans="1:16">
      <c r="A9" s="153">
        <v>1994</v>
      </c>
      <c r="B9" s="165">
        <v>1095</v>
      </c>
      <c r="C9" s="165">
        <v>1028</v>
      </c>
      <c r="D9" s="165">
        <v>528</v>
      </c>
      <c r="E9" s="165">
        <v>58</v>
      </c>
      <c r="F9" s="165">
        <v>1545</v>
      </c>
      <c r="G9" s="165">
        <v>1164</v>
      </c>
      <c r="H9" s="165">
        <v>2095</v>
      </c>
      <c r="I9" s="165">
        <v>468</v>
      </c>
      <c r="J9" s="166">
        <v>106</v>
      </c>
      <c r="K9" s="166">
        <v>40</v>
      </c>
      <c r="L9" s="166">
        <v>631</v>
      </c>
      <c r="M9" s="166">
        <v>439</v>
      </c>
      <c r="N9" s="166">
        <v>844</v>
      </c>
      <c r="O9" s="166">
        <v>145</v>
      </c>
      <c r="P9" s="166">
        <v>650</v>
      </c>
    </row>
    <row r="10" spans="1:16">
      <c r="A10" s="153">
        <v>1995</v>
      </c>
      <c r="B10" s="165">
        <v>1033</v>
      </c>
      <c r="C10" s="165">
        <v>1181</v>
      </c>
      <c r="D10" s="165">
        <v>684</v>
      </c>
      <c r="E10" s="165">
        <v>108</v>
      </c>
      <c r="F10" s="165">
        <v>1707</v>
      </c>
      <c r="G10" s="165">
        <v>1299</v>
      </c>
      <c r="H10" s="165">
        <v>2366</v>
      </c>
      <c r="I10" s="165">
        <v>492</v>
      </c>
      <c r="J10" s="166">
        <v>101</v>
      </c>
      <c r="K10" s="166">
        <v>47</v>
      </c>
      <c r="L10" s="166">
        <v>679</v>
      </c>
      <c r="M10" s="166">
        <v>469</v>
      </c>
      <c r="N10" s="166">
        <v>946</v>
      </c>
      <c r="O10" s="166">
        <v>205</v>
      </c>
      <c r="P10" s="166">
        <v>707</v>
      </c>
    </row>
    <row r="11" spans="1:16">
      <c r="A11" s="153">
        <v>1996</v>
      </c>
      <c r="B11" s="165">
        <v>1143</v>
      </c>
      <c r="C11" s="165">
        <v>1282</v>
      </c>
      <c r="D11" s="165">
        <v>759</v>
      </c>
      <c r="E11" s="165">
        <v>127</v>
      </c>
      <c r="F11" s="165">
        <v>1883</v>
      </c>
      <c r="G11" s="165">
        <v>1428</v>
      </c>
      <c r="H11" s="165">
        <v>2623</v>
      </c>
      <c r="I11" s="165">
        <v>551</v>
      </c>
      <c r="J11" s="166">
        <v>95</v>
      </c>
      <c r="K11" s="166">
        <v>42</v>
      </c>
      <c r="L11" s="166">
        <v>785</v>
      </c>
      <c r="M11" s="166">
        <v>492</v>
      </c>
      <c r="N11" s="166">
        <v>1038</v>
      </c>
      <c r="O11" s="166">
        <v>208</v>
      </c>
      <c r="P11" s="166">
        <v>788</v>
      </c>
    </row>
    <row r="12" spans="1:16">
      <c r="A12" s="153">
        <v>1997</v>
      </c>
      <c r="B12" s="165">
        <v>1141</v>
      </c>
      <c r="C12" s="165">
        <v>1324</v>
      </c>
      <c r="D12" s="165">
        <v>956</v>
      </c>
      <c r="E12" s="165">
        <v>147</v>
      </c>
      <c r="F12" s="165">
        <v>2077</v>
      </c>
      <c r="G12" s="165">
        <v>1491</v>
      </c>
      <c r="H12" s="165">
        <v>2879</v>
      </c>
      <c r="I12" s="165">
        <v>521</v>
      </c>
      <c r="J12" s="166">
        <v>103</v>
      </c>
      <c r="K12" s="166">
        <v>65</v>
      </c>
      <c r="L12" s="166">
        <v>783</v>
      </c>
      <c r="M12" s="166">
        <v>501</v>
      </c>
      <c r="N12" s="166">
        <v>1162</v>
      </c>
      <c r="O12" s="166">
        <v>249</v>
      </c>
      <c r="P12" s="166">
        <v>873</v>
      </c>
    </row>
    <row r="13" spans="1:16">
      <c r="A13" s="153">
        <v>1998</v>
      </c>
      <c r="B13" s="165">
        <v>1233</v>
      </c>
      <c r="C13" s="165">
        <v>1519</v>
      </c>
      <c r="D13" s="165">
        <v>1106</v>
      </c>
      <c r="E13" s="165">
        <v>191</v>
      </c>
      <c r="F13" s="165">
        <v>2314</v>
      </c>
      <c r="G13" s="165">
        <v>1735</v>
      </c>
      <c r="H13" s="165">
        <v>3266</v>
      </c>
      <c r="I13" s="165">
        <v>587</v>
      </c>
      <c r="J13" s="166">
        <v>141</v>
      </c>
      <c r="K13" s="166">
        <v>55</v>
      </c>
      <c r="L13" s="166">
        <v>949</v>
      </c>
      <c r="M13" s="166">
        <v>577</v>
      </c>
      <c r="N13" s="166">
        <v>1244</v>
      </c>
      <c r="O13" s="166">
        <v>332</v>
      </c>
      <c r="P13" s="166">
        <v>947</v>
      </c>
    </row>
    <row r="14" spans="1:16">
      <c r="A14" s="163">
        <v>1999</v>
      </c>
      <c r="B14" s="165">
        <v>1257</v>
      </c>
      <c r="C14" s="165">
        <v>1605</v>
      </c>
      <c r="D14" s="165">
        <v>1249</v>
      </c>
      <c r="E14" s="165">
        <v>220</v>
      </c>
      <c r="F14" s="165">
        <v>2533</v>
      </c>
      <c r="G14" s="165">
        <v>1798</v>
      </c>
      <c r="H14" s="165">
        <v>3395</v>
      </c>
      <c r="I14" s="165">
        <v>698</v>
      </c>
      <c r="J14" s="166">
        <v>158</v>
      </c>
      <c r="K14" s="166">
        <v>80</v>
      </c>
      <c r="L14" s="166">
        <v>972</v>
      </c>
      <c r="M14" s="166">
        <v>614</v>
      </c>
      <c r="N14" s="166">
        <v>1331</v>
      </c>
      <c r="O14" s="166">
        <v>327</v>
      </c>
      <c r="P14" s="166">
        <v>1087</v>
      </c>
    </row>
    <row r="15" spans="1:16">
      <c r="A15" s="163">
        <v>2000</v>
      </c>
      <c r="B15" s="165">
        <v>1289</v>
      </c>
      <c r="C15" s="165">
        <v>1962</v>
      </c>
      <c r="D15" s="165">
        <v>1558</v>
      </c>
      <c r="E15" s="165">
        <v>342</v>
      </c>
      <c r="F15" s="165">
        <v>2978</v>
      </c>
      <c r="G15" s="165">
        <v>2173</v>
      </c>
      <c r="H15" s="165">
        <v>4100</v>
      </c>
      <c r="I15" s="165">
        <v>745</v>
      </c>
      <c r="J15" s="166">
        <v>213</v>
      </c>
      <c r="K15" s="166">
        <v>93</v>
      </c>
      <c r="L15" s="166">
        <v>1172</v>
      </c>
      <c r="M15" s="166">
        <v>770</v>
      </c>
      <c r="N15" s="166">
        <v>1475</v>
      </c>
      <c r="O15" s="166">
        <v>431</v>
      </c>
      <c r="P15" s="166">
        <v>1303</v>
      </c>
    </row>
    <row r="16" spans="1:16">
      <c r="A16" s="163">
        <v>2001</v>
      </c>
      <c r="B16" s="165">
        <v>1431</v>
      </c>
      <c r="C16" s="165">
        <v>2005</v>
      </c>
      <c r="D16" s="165">
        <v>1789</v>
      </c>
      <c r="E16" s="165">
        <v>383</v>
      </c>
      <c r="F16" s="165">
        <v>3249</v>
      </c>
      <c r="G16" s="165">
        <v>2359</v>
      </c>
      <c r="H16" s="165">
        <v>4391</v>
      </c>
      <c r="I16" s="165">
        <v>880</v>
      </c>
      <c r="J16" s="166">
        <v>232</v>
      </c>
      <c r="K16" s="166">
        <v>105</v>
      </c>
      <c r="L16" s="166">
        <v>1343</v>
      </c>
      <c r="M16" s="166">
        <v>800</v>
      </c>
      <c r="N16" s="166">
        <v>1577</v>
      </c>
      <c r="O16" s="166">
        <v>521</v>
      </c>
      <c r="P16" s="166">
        <v>1367</v>
      </c>
    </row>
    <row r="17" spans="1:16">
      <c r="A17" s="167">
        <v>2002</v>
      </c>
      <c r="B17" s="165">
        <v>1348</v>
      </c>
      <c r="C17" s="165">
        <v>2017</v>
      </c>
      <c r="D17" s="165">
        <v>1910</v>
      </c>
      <c r="E17" s="165">
        <v>519</v>
      </c>
      <c r="F17" s="165">
        <v>3377</v>
      </c>
      <c r="G17" s="165">
        <v>2417</v>
      </c>
      <c r="H17" s="165">
        <v>4621</v>
      </c>
      <c r="I17" s="165">
        <v>870</v>
      </c>
      <c r="J17" s="166">
        <v>227</v>
      </c>
      <c r="K17" s="166">
        <v>76</v>
      </c>
      <c r="L17" s="166">
        <v>1422</v>
      </c>
      <c r="M17" s="166">
        <v>894</v>
      </c>
      <c r="N17" s="166">
        <v>1645</v>
      </c>
      <c r="O17" s="166">
        <v>551</v>
      </c>
      <c r="P17" s="166">
        <v>1282</v>
      </c>
    </row>
    <row r="18" spans="1:16">
      <c r="A18" s="167">
        <v>2003</v>
      </c>
      <c r="B18" s="165">
        <v>1410</v>
      </c>
      <c r="C18" s="165">
        <v>2096</v>
      </c>
      <c r="D18" s="165">
        <v>2026</v>
      </c>
      <c r="E18" s="165">
        <v>512</v>
      </c>
      <c r="F18" s="165">
        <v>3498</v>
      </c>
      <c r="G18" s="165">
        <v>2546</v>
      </c>
      <c r="H18" s="165">
        <v>4757</v>
      </c>
      <c r="I18" s="165">
        <v>926</v>
      </c>
      <c r="J18" s="166">
        <v>236</v>
      </c>
      <c r="K18" s="166">
        <v>125</v>
      </c>
      <c r="L18" s="166">
        <v>1370</v>
      </c>
      <c r="M18" s="166">
        <v>853</v>
      </c>
      <c r="N18" s="166">
        <v>1718</v>
      </c>
      <c r="O18" s="166">
        <v>660</v>
      </c>
      <c r="P18" s="166">
        <v>1443</v>
      </c>
    </row>
    <row r="19" spans="1:16">
      <c r="A19" s="167">
        <v>2004</v>
      </c>
      <c r="B19" s="165">
        <v>1432</v>
      </c>
      <c r="C19" s="165">
        <v>2079</v>
      </c>
      <c r="D19" s="165">
        <v>2181</v>
      </c>
      <c r="E19" s="165">
        <v>576</v>
      </c>
      <c r="F19" s="165">
        <v>3707</v>
      </c>
      <c r="G19" s="165">
        <v>2561</v>
      </c>
      <c r="H19" s="165">
        <v>4799</v>
      </c>
      <c r="I19" s="165">
        <v>986</v>
      </c>
      <c r="J19" s="166">
        <v>238</v>
      </c>
      <c r="K19" s="166">
        <v>245</v>
      </c>
      <c r="L19" s="166">
        <v>1490</v>
      </c>
      <c r="M19" s="166">
        <v>964</v>
      </c>
      <c r="N19" s="166">
        <v>1684</v>
      </c>
      <c r="O19" s="166">
        <v>602</v>
      </c>
      <c r="P19" s="166">
        <v>1528</v>
      </c>
    </row>
    <row r="20" spans="1:16">
      <c r="A20" s="167">
        <v>2005</v>
      </c>
      <c r="B20" s="165">
        <v>1327</v>
      </c>
      <c r="C20" s="165">
        <v>2019</v>
      </c>
      <c r="D20" s="165">
        <v>2188</v>
      </c>
      <c r="E20" s="165">
        <v>612</v>
      </c>
      <c r="F20" s="165">
        <v>3644</v>
      </c>
      <c r="G20" s="165">
        <v>2502</v>
      </c>
      <c r="H20" s="165">
        <v>4688</v>
      </c>
      <c r="I20" s="165">
        <v>958</v>
      </c>
      <c r="J20" s="166">
        <v>249</v>
      </c>
      <c r="K20" s="166">
        <v>251</v>
      </c>
      <c r="L20" s="166">
        <v>1419</v>
      </c>
      <c r="M20" s="166">
        <v>951</v>
      </c>
      <c r="N20" s="166">
        <v>1632</v>
      </c>
      <c r="O20" s="166">
        <v>656</v>
      </c>
      <c r="P20" s="166">
        <v>1488</v>
      </c>
    </row>
    <row r="21" spans="1:16">
      <c r="A21" s="167">
        <v>2006</v>
      </c>
      <c r="B21" s="165">
        <v>1308</v>
      </c>
      <c r="C21" s="165">
        <v>1995</v>
      </c>
      <c r="D21" s="165">
        <v>2172</v>
      </c>
      <c r="E21" s="165">
        <v>647</v>
      </c>
      <c r="F21" s="165">
        <v>3767</v>
      </c>
      <c r="G21" s="165">
        <v>2355</v>
      </c>
      <c r="H21" s="165">
        <v>4669</v>
      </c>
      <c r="I21" s="165">
        <v>902</v>
      </c>
      <c r="J21" s="166">
        <v>375</v>
      </c>
      <c r="K21" s="166">
        <v>176</v>
      </c>
      <c r="L21" s="166">
        <v>1425</v>
      </c>
      <c r="M21" s="166">
        <v>919</v>
      </c>
      <c r="N21" s="166">
        <v>1640</v>
      </c>
      <c r="O21" s="166">
        <v>642</v>
      </c>
      <c r="P21" s="166">
        <v>1496</v>
      </c>
    </row>
    <row r="22" spans="1:16">
      <c r="A22" s="163" t="s">
        <v>224</v>
      </c>
      <c r="B22" s="165">
        <v>1161</v>
      </c>
      <c r="C22" s="165">
        <v>1868</v>
      </c>
      <c r="D22" s="165">
        <v>2108</v>
      </c>
      <c r="E22" s="165">
        <v>606</v>
      </c>
      <c r="F22" s="165">
        <v>3467</v>
      </c>
      <c r="G22" s="165">
        <v>2276</v>
      </c>
      <c r="H22" s="165">
        <v>4315</v>
      </c>
      <c r="I22" s="165">
        <v>807</v>
      </c>
      <c r="J22" s="166">
        <v>511</v>
      </c>
      <c r="K22" s="166">
        <v>110</v>
      </c>
      <c r="L22" s="166">
        <v>1307</v>
      </c>
      <c r="M22" s="166">
        <v>868</v>
      </c>
      <c r="N22" s="166">
        <v>1492</v>
      </c>
      <c r="O22" s="166">
        <v>683</v>
      </c>
      <c r="P22" s="166">
        <v>1393</v>
      </c>
    </row>
    <row r="23" spans="1:16">
      <c r="A23" s="163" t="s">
        <v>225</v>
      </c>
      <c r="B23" s="165">
        <v>1166</v>
      </c>
      <c r="C23" s="165">
        <v>1747</v>
      </c>
      <c r="D23" s="165">
        <v>2105</v>
      </c>
      <c r="E23" s="165">
        <v>655</v>
      </c>
      <c r="F23" s="165">
        <v>3450</v>
      </c>
      <c r="G23" s="165">
        <v>2223</v>
      </c>
      <c r="H23" s="165">
        <v>4252</v>
      </c>
      <c r="I23" s="165">
        <v>784</v>
      </c>
      <c r="J23" s="166">
        <v>516</v>
      </c>
      <c r="K23" s="166">
        <v>121</v>
      </c>
      <c r="L23" s="166">
        <v>1275</v>
      </c>
      <c r="M23" s="166">
        <v>892</v>
      </c>
      <c r="N23" s="166">
        <v>1457</v>
      </c>
      <c r="O23" s="166">
        <v>671</v>
      </c>
      <c r="P23" s="166">
        <v>1378</v>
      </c>
    </row>
    <row r="24" spans="1:16">
      <c r="A24" s="163" t="s">
        <v>226</v>
      </c>
      <c r="B24" s="165">
        <v>1203</v>
      </c>
      <c r="C24" s="165">
        <v>1904</v>
      </c>
      <c r="D24" s="165">
        <v>2192</v>
      </c>
      <c r="E24" s="165">
        <v>754</v>
      </c>
      <c r="F24" s="165">
        <v>3695</v>
      </c>
      <c r="G24" s="165">
        <v>2358</v>
      </c>
      <c r="H24" s="165">
        <v>4486</v>
      </c>
      <c r="I24" s="165">
        <v>822</v>
      </c>
      <c r="J24" s="165">
        <v>610</v>
      </c>
      <c r="K24" s="165">
        <v>135</v>
      </c>
      <c r="L24" s="165">
        <v>1344</v>
      </c>
      <c r="M24" s="165">
        <v>993</v>
      </c>
      <c r="N24" s="165">
        <v>1483</v>
      </c>
      <c r="O24" s="165">
        <v>684</v>
      </c>
      <c r="P24" s="165">
        <v>1549</v>
      </c>
    </row>
    <row r="25" spans="1:16">
      <c r="A25" s="163" t="s">
        <v>227</v>
      </c>
      <c r="B25" s="165">
        <v>1161</v>
      </c>
      <c r="C25" s="165">
        <v>1829</v>
      </c>
      <c r="D25" s="165">
        <v>2214</v>
      </c>
      <c r="E25" s="165">
        <v>783</v>
      </c>
      <c r="F25" s="165">
        <v>3695</v>
      </c>
      <c r="G25" s="165">
        <v>2292</v>
      </c>
      <c r="H25" s="165">
        <v>4423</v>
      </c>
      <c r="I25" s="165">
        <v>866</v>
      </c>
      <c r="J25" s="165">
        <v>574</v>
      </c>
      <c r="K25" s="165">
        <v>124</v>
      </c>
      <c r="L25" s="165">
        <v>1281</v>
      </c>
      <c r="M25" s="165">
        <v>978</v>
      </c>
      <c r="N25" s="165">
        <v>1571</v>
      </c>
      <c r="O25" s="165">
        <v>693</v>
      </c>
      <c r="P25" s="165">
        <v>1464</v>
      </c>
    </row>
    <row r="26" spans="1:16"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</row>
    <row r="27" spans="1:16"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  <row r="28" spans="1:16">
      <c r="B28" s="277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</row>
    <row r="30" spans="1:16">
      <c r="A30" s="169"/>
    </row>
    <row r="31" spans="1:16">
      <c r="C31" s="164"/>
      <c r="D31" s="164"/>
      <c r="F31" s="164"/>
      <c r="G31" s="164"/>
      <c r="H31" s="164"/>
      <c r="I31" s="164"/>
      <c r="J31" s="164"/>
      <c r="K31" s="164"/>
      <c r="L31" s="154"/>
      <c r="M31" s="154"/>
      <c r="N31" s="154"/>
      <c r="O31" s="154"/>
      <c r="P31" s="154"/>
    </row>
    <row r="32" spans="1:16">
      <c r="A32" s="153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</row>
    <row r="33" spans="1:16">
      <c r="A33" s="153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</row>
    <row r="34" spans="1:16">
      <c r="A34" s="153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</row>
    <row r="35" spans="1:16">
      <c r="A35" s="153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</row>
    <row r="36" spans="1:16">
      <c r="A36" s="153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1:16">
      <c r="A37" s="153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1:16">
      <c r="A38" s="153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1:16">
      <c r="A39" s="153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1:16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1:16"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1:16"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</row>
    <row r="43" spans="1:16">
      <c r="A43" s="167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</row>
    <row r="44" spans="1:16">
      <c r="A44" s="167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</row>
    <row r="45" spans="1:16">
      <c r="A45" s="167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</row>
    <row r="46" spans="1:16">
      <c r="A46" s="167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</row>
    <row r="47" spans="1:16">
      <c r="A47" s="167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</row>
    <row r="48" spans="1:16"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</row>
    <row r="49" spans="2:16"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</row>
    <row r="50" spans="2:16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</row>
    <row r="51" spans="2:16"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</row>
    <row r="52" spans="2:16">
      <c r="B52" s="162"/>
      <c r="C52" s="162"/>
      <c r="D52" s="162"/>
      <c r="E52" s="162"/>
      <c r="F52" s="162"/>
      <c r="G52" s="162"/>
      <c r="H52" s="162"/>
      <c r="I52" s="162"/>
      <c r="J52" s="162"/>
      <c r="K52" s="162"/>
    </row>
    <row r="53" spans="2:16">
      <c r="B53" s="162"/>
      <c r="C53" s="162"/>
      <c r="D53" s="162"/>
      <c r="E53" s="162"/>
      <c r="F53" s="162"/>
      <c r="G53" s="162"/>
      <c r="H53" s="162"/>
      <c r="I53" s="162"/>
      <c r="J53" s="162"/>
      <c r="K53" s="162"/>
    </row>
    <row r="54" spans="2:16">
      <c r="B54" s="162"/>
      <c r="C54" s="162"/>
      <c r="D54" s="162"/>
      <c r="E54" s="162"/>
      <c r="F54" s="162"/>
      <c r="G54" s="162"/>
      <c r="H54" s="162"/>
      <c r="I54" s="162"/>
      <c r="J54" s="162"/>
      <c r="K54" s="162"/>
    </row>
    <row r="55" spans="2:16">
      <c r="B55" s="162"/>
      <c r="C55" s="162"/>
      <c r="D55" s="162"/>
      <c r="E55" s="162"/>
      <c r="F55" s="162"/>
      <c r="G55" s="162"/>
      <c r="H55" s="162"/>
      <c r="I55" s="162"/>
      <c r="J55" s="162"/>
      <c r="K55" s="162"/>
    </row>
    <row r="56" spans="2:16">
      <c r="B56" s="162"/>
      <c r="C56" s="162"/>
      <c r="D56" s="162"/>
      <c r="E56" s="162"/>
      <c r="F56" s="162"/>
      <c r="G56" s="162"/>
      <c r="H56" s="162"/>
      <c r="I56" s="162"/>
      <c r="J56" s="162"/>
      <c r="K56" s="162"/>
    </row>
    <row r="57" spans="2:16">
      <c r="B57" s="162"/>
      <c r="C57" s="162"/>
      <c r="D57" s="162"/>
      <c r="E57" s="162"/>
      <c r="F57" s="162"/>
      <c r="G57" s="162"/>
      <c r="H57" s="162"/>
      <c r="I57" s="162"/>
      <c r="J57" s="162"/>
      <c r="K57" s="162"/>
    </row>
  </sheetData>
  <pageMargins left="0.75" right="0.75" top="1" bottom="1" header="0.5" footer="0.5"/>
  <pageSetup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C62"/>
  <sheetViews>
    <sheetView showGridLines="0" zoomScaleNormal="100" workbookViewId="0"/>
  </sheetViews>
  <sheetFormatPr defaultRowHeight="15"/>
  <cols>
    <col min="1" max="1" width="26.28515625" style="163" customWidth="1"/>
    <col min="2" max="3" width="14.28515625" style="154" customWidth="1"/>
    <col min="4" max="16384" width="9.140625" style="155"/>
  </cols>
  <sheetData>
    <row r="1" spans="1:3">
      <c r="A1" s="163" t="s">
        <v>368</v>
      </c>
    </row>
    <row r="2" spans="1:3">
      <c r="A2" s="153" t="s">
        <v>369</v>
      </c>
    </row>
    <row r="3" spans="1:3">
      <c r="A3" s="153"/>
    </row>
    <row r="4" spans="1:3">
      <c r="A4" s="153"/>
    </row>
    <row r="5" spans="1:3">
      <c r="B5" s="154" t="s">
        <v>354</v>
      </c>
      <c r="C5" s="154" t="s">
        <v>355</v>
      </c>
    </row>
    <row r="6" spans="1:3">
      <c r="A6" s="153" t="s">
        <v>370</v>
      </c>
      <c r="B6" s="154">
        <v>2.5499999999999998</v>
      </c>
      <c r="C6" s="154">
        <v>1.5</v>
      </c>
    </row>
    <row r="7" spans="1:3">
      <c r="A7" s="153" t="s">
        <v>159</v>
      </c>
      <c r="B7" s="173">
        <v>553685</v>
      </c>
      <c r="C7" s="173">
        <v>554511</v>
      </c>
    </row>
    <row r="8" spans="1:3">
      <c r="A8" s="153" t="s">
        <v>371</v>
      </c>
      <c r="B8" s="154">
        <v>2.62</v>
      </c>
      <c r="C8" s="154">
        <v>1.57</v>
      </c>
    </row>
    <row r="9" spans="1:3">
      <c r="A9" s="153" t="s">
        <v>372</v>
      </c>
      <c r="B9" s="173">
        <v>4814</v>
      </c>
      <c r="C9" s="173">
        <v>4842</v>
      </c>
    </row>
    <row r="11" spans="1:3">
      <c r="A11" s="163" t="s">
        <v>373</v>
      </c>
    </row>
    <row r="12" spans="1:3">
      <c r="A12" s="163" t="s">
        <v>374</v>
      </c>
      <c r="B12" s="156">
        <v>2</v>
      </c>
      <c r="C12" s="154">
        <v>1.18</v>
      </c>
    </row>
    <row r="13" spans="1:3">
      <c r="A13" s="163" t="s">
        <v>375</v>
      </c>
      <c r="B13" s="156">
        <v>2.0099999999999998</v>
      </c>
      <c r="C13" s="154">
        <v>1.71</v>
      </c>
    </row>
    <row r="14" spans="1:3">
      <c r="A14" s="163" t="s">
        <v>376</v>
      </c>
      <c r="B14" s="156">
        <v>2.4900000000000002</v>
      </c>
      <c r="C14" s="154">
        <v>1.9</v>
      </c>
    </row>
    <row r="15" spans="1:3">
      <c r="A15" s="163" t="s">
        <v>377</v>
      </c>
      <c r="B15" s="156">
        <v>2.0699999999999998</v>
      </c>
      <c r="C15" s="154">
        <v>0.56999999999999995</v>
      </c>
    </row>
    <row r="16" spans="1:3">
      <c r="A16" s="163" t="s">
        <v>378</v>
      </c>
      <c r="B16" s="156">
        <v>1.97</v>
      </c>
      <c r="C16" s="154">
        <v>1.1299999999999999</v>
      </c>
    </row>
    <row r="17" spans="1:3">
      <c r="A17" s="163" t="s">
        <v>379</v>
      </c>
      <c r="B17" s="156">
        <v>3.62</v>
      </c>
      <c r="C17" s="154">
        <v>2.4700000000000002</v>
      </c>
    </row>
    <row r="18" spans="1:3">
      <c r="A18" s="163" t="s">
        <v>380</v>
      </c>
      <c r="B18" s="156">
        <v>2.66</v>
      </c>
      <c r="C18" s="154">
        <v>2.11</v>
      </c>
    </row>
    <row r="19" spans="1:3">
      <c r="A19" s="163" t="s">
        <v>381</v>
      </c>
      <c r="B19" s="156">
        <v>2.59</v>
      </c>
      <c r="C19" s="154">
        <v>1.05</v>
      </c>
    </row>
    <row r="20" spans="1:3">
      <c r="A20" s="163" t="s">
        <v>382</v>
      </c>
      <c r="B20" s="156">
        <v>1.06</v>
      </c>
      <c r="C20" s="154">
        <v>1.04</v>
      </c>
    </row>
    <row r="21" spans="1:3">
      <c r="A21" s="163" t="s">
        <v>383</v>
      </c>
      <c r="B21" s="156">
        <v>3.1</v>
      </c>
      <c r="C21" s="154">
        <v>1.08</v>
      </c>
    </row>
    <row r="22" spans="1:3">
      <c r="A22" s="163" t="s">
        <v>384</v>
      </c>
      <c r="B22" s="156">
        <v>1.71</v>
      </c>
      <c r="C22" s="154">
        <v>1.1299999999999999</v>
      </c>
    </row>
    <row r="23" spans="1:3">
      <c r="A23" s="163" t="s">
        <v>385</v>
      </c>
      <c r="B23" s="156">
        <v>1.01</v>
      </c>
      <c r="C23" s="154">
        <v>0.53</v>
      </c>
    </row>
    <row r="24" spans="1:3">
      <c r="A24" s="163" t="s">
        <v>386</v>
      </c>
      <c r="B24" s="156">
        <v>2.46</v>
      </c>
      <c r="C24" s="154">
        <v>1.31</v>
      </c>
    </row>
    <row r="25" spans="1:3">
      <c r="A25" s="163" t="s">
        <v>387</v>
      </c>
      <c r="B25" s="156">
        <v>2.54</v>
      </c>
      <c r="C25" s="154">
        <v>2.09</v>
      </c>
    </row>
    <row r="26" spans="1:3">
      <c r="A26" s="163" t="s">
        <v>388</v>
      </c>
      <c r="B26" s="156">
        <v>2.36</v>
      </c>
      <c r="C26" s="154">
        <v>1.58</v>
      </c>
    </row>
    <row r="27" spans="1:3">
      <c r="A27" s="163" t="s">
        <v>389</v>
      </c>
      <c r="B27" s="156">
        <v>3.63</v>
      </c>
      <c r="C27" s="154">
        <v>2.56</v>
      </c>
    </row>
    <row r="28" spans="1:3">
      <c r="A28" s="163" t="s">
        <v>390</v>
      </c>
      <c r="B28" s="156">
        <v>2.64</v>
      </c>
      <c r="C28" s="154">
        <v>0.81</v>
      </c>
    </row>
    <row r="29" spans="1:3">
      <c r="A29" s="163" t="s">
        <v>391</v>
      </c>
      <c r="B29" s="156">
        <v>2.76</v>
      </c>
      <c r="C29" s="154">
        <v>0.82</v>
      </c>
    </row>
    <row r="30" spans="1:3">
      <c r="A30" s="163" t="s">
        <v>392</v>
      </c>
      <c r="B30" s="156">
        <v>2.27</v>
      </c>
      <c r="C30" s="154">
        <v>0.89</v>
      </c>
    </row>
    <row r="31" spans="1:3">
      <c r="A31" s="163" t="s">
        <v>393</v>
      </c>
      <c r="B31" s="156">
        <v>2.06</v>
      </c>
      <c r="C31" s="154">
        <v>1.47</v>
      </c>
    </row>
    <row r="32" spans="1:3">
      <c r="A32" s="163" t="s">
        <v>394</v>
      </c>
      <c r="B32" s="156">
        <v>3.28</v>
      </c>
      <c r="C32" s="154">
        <v>2.2999999999999998</v>
      </c>
    </row>
    <row r="33" spans="1:3">
      <c r="A33" s="163" t="s">
        <v>395</v>
      </c>
      <c r="B33" s="156">
        <v>3.17</v>
      </c>
      <c r="C33" s="154">
        <v>2.58</v>
      </c>
    </row>
    <row r="34" spans="1:3">
      <c r="A34" s="163" t="s">
        <v>396</v>
      </c>
      <c r="B34" s="156">
        <v>2.69</v>
      </c>
      <c r="C34" s="154">
        <v>1.54</v>
      </c>
    </row>
    <row r="35" spans="1:3">
      <c r="A35" s="163" t="s">
        <v>397</v>
      </c>
      <c r="B35" s="156">
        <v>3.19</v>
      </c>
      <c r="C35" s="154">
        <v>3.4</v>
      </c>
    </row>
    <row r="36" spans="1:3">
      <c r="A36" s="163" t="s">
        <v>398</v>
      </c>
      <c r="B36" s="156">
        <v>1.79</v>
      </c>
      <c r="C36" s="154">
        <v>0.67</v>
      </c>
    </row>
    <row r="37" spans="1:3">
      <c r="A37" s="163" t="s">
        <v>399</v>
      </c>
      <c r="B37" s="156">
        <v>2.84</v>
      </c>
      <c r="C37" s="154">
        <v>1.04</v>
      </c>
    </row>
    <row r="38" spans="1:3">
      <c r="A38" s="163" t="s">
        <v>400</v>
      </c>
      <c r="B38" s="156">
        <v>2.5099999999999998</v>
      </c>
      <c r="C38" s="154">
        <v>2.4</v>
      </c>
    </row>
    <row r="39" spans="1:3">
      <c r="A39" s="163" t="s">
        <v>401</v>
      </c>
      <c r="B39" s="156">
        <v>3.12</v>
      </c>
      <c r="C39" s="154">
        <v>2.1</v>
      </c>
    </row>
    <row r="40" spans="1:3">
      <c r="A40" s="163" t="s">
        <v>402</v>
      </c>
      <c r="B40" s="156">
        <v>2.0299999999999998</v>
      </c>
      <c r="C40" s="154">
        <v>0.81</v>
      </c>
    </row>
    <row r="41" spans="1:3">
      <c r="A41" s="163" t="s">
        <v>403</v>
      </c>
      <c r="B41" s="156">
        <v>3.01</v>
      </c>
      <c r="C41" s="154">
        <v>2.44</v>
      </c>
    </row>
    <row r="42" spans="1:3">
      <c r="A42" s="163" t="s">
        <v>404</v>
      </c>
      <c r="B42" s="156">
        <v>2.89</v>
      </c>
      <c r="C42" s="154">
        <v>2.2599999999999998</v>
      </c>
    </row>
    <row r="43" spans="1:3">
      <c r="A43" s="163" t="s">
        <v>405</v>
      </c>
      <c r="B43" s="156">
        <v>2.38</v>
      </c>
      <c r="C43" s="154">
        <v>1.1000000000000001</v>
      </c>
    </row>
    <row r="44" spans="1:3">
      <c r="A44" s="163" t="s">
        <v>406</v>
      </c>
      <c r="B44" s="156">
        <v>2.61</v>
      </c>
      <c r="C44" s="154">
        <v>1.73</v>
      </c>
    </row>
    <row r="45" spans="1:3">
      <c r="A45" s="163" t="s">
        <v>407</v>
      </c>
      <c r="B45" s="156">
        <v>3.15</v>
      </c>
      <c r="C45" s="154">
        <v>1.05</v>
      </c>
    </row>
    <row r="46" spans="1:3">
      <c r="A46" s="163" t="s">
        <v>408</v>
      </c>
      <c r="B46" s="156">
        <v>2.6</v>
      </c>
      <c r="C46" s="154">
        <v>3.11</v>
      </c>
    </row>
    <row r="47" spans="1:3">
      <c r="A47" s="163" t="s">
        <v>409</v>
      </c>
      <c r="B47" s="156">
        <v>2.14</v>
      </c>
      <c r="C47" s="154">
        <v>1.57</v>
      </c>
    </row>
    <row r="48" spans="1:3">
      <c r="A48" s="163" t="s">
        <v>410</v>
      </c>
      <c r="B48" s="156">
        <v>2.4</v>
      </c>
      <c r="C48" s="154">
        <v>1.1000000000000001</v>
      </c>
    </row>
    <row r="49" spans="1:3">
      <c r="A49" s="163" t="s">
        <v>411</v>
      </c>
      <c r="B49" s="156">
        <v>1.99</v>
      </c>
      <c r="C49" s="154">
        <v>0.99</v>
      </c>
    </row>
    <row r="50" spans="1:3">
      <c r="A50" s="163" t="s">
        <v>412</v>
      </c>
      <c r="B50" s="156">
        <v>2.96</v>
      </c>
      <c r="C50" s="154">
        <v>1.33</v>
      </c>
    </row>
    <row r="51" spans="1:3">
      <c r="A51" s="163" t="s">
        <v>413</v>
      </c>
      <c r="B51" s="156">
        <v>1.94</v>
      </c>
      <c r="C51" s="154">
        <v>2.21</v>
      </c>
    </row>
    <row r="52" spans="1:3">
      <c r="A52" s="163" t="s">
        <v>414</v>
      </c>
      <c r="B52" s="156">
        <v>2.63</v>
      </c>
      <c r="C52" s="154">
        <v>1.03</v>
      </c>
    </row>
    <row r="53" spans="1:3">
      <c r="A53" s="163" t="s">
        <v>415</v>
      </c>
      <c r="B53" s="156">
        <v>2.21</v>
      </c>
      <c r="C53" s="154">
        <v>2.06</v>
      </c>
    </row>
    <row r="54" spans="1:3">
      <c r="A54" s="163" t="s">
        <v>416</v>
      </c>
      <c r="B54" s="156">
        <v>2.14</v>
      </c>
      <c r="C54" s="154">
        <v>0.93</v>
      </c>
    </row>
    <row r="55" spans="1:3">
      <c r="A55" s="163" t="s">
        <v>417</v>
      </c>
      <c r="B55" s="156">
        <v>2.2000000000000002</v>
      </c>
      <c r="C55" s="154">
        <v>1.53</v>
      </c>
    </row>
    <row r="56" spans="1:3">
      <c r="A56" s="163" t="s">
        <v>418</v>
      </c>
      <c r="B56" s="156">
        <v>3.26</v>
      </c>
      <c r="C56" s="154">
        <v>2.5499999999999998</v>
      </c>
    </row>
    <row r="57" spans="1:3">
      <c r="A57" s="163" t="s">
        <v>419</v>
      </c>
      <c r="B57" s="156">
        <v>6.82</v>
      </c>
      <c r="C57" s="154">
        <v>1.99</v>
      </c>
    </row>
    <row r="58" spans="1:3">
      <c r="A58" s="163" t="s">
        <v>420</v>
      </c>
      <c r="B58" s="156">
        <v>2.88</v>
      </c>
      <c r="C58" s="154">
        <v>1.63</v>
      </c>
    </row>
    <row r="59" spans="1:3">
      <c r="A59" s="163" t="s">
        <v>421</v>
      </c>
      <c r="B59" s="156">
        <v>2.84</v>
      </c>
      <c r="C59" s="154">
        <v>1.33</v>
      </c>
    </row>
    <row r="60" spans="1:3">
      <c r="A60" s="163" t="s">
        <v>422</v>
      </c>
      <c r="B60" s="156">
        <v>2.36</v>
      </c>
      <c r="C60" s="154">
        <v>0.86</v>
      </c>
    </row>
    <row r="61" spans="1:3">
      <c r="A61" s="163" t="s">
        <v>423</v>
      </c>
      <c r="B61" s="156">
        <v>3.23</v>
      </c>
      <c r="C61" s="154">
        <v>1.78</v>
      </c>
    </row>
    <row r="62" spans="1:3">
      <c r="A62" s="163" t="s">
        <v>424</v>
      </c>
      <c r="B62" s="156">
        <v>4.13</v>
      </c>
      <c r="C62" s="154">
        <v>1.98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3"/>
  <sheetViews>
    <sheetView showGridLines="0" zoomScaleNormal="100" workbookViewId="0"/>
  </sheetViews>
  <sheetFormatPr defaultRowHeight="15"/>
  <cols>
    <col min="1" max="1" width="7.28515625" style="43" customWidth="1"/>
    <col min="2" max="3" width="10" style="25" customWidth="1"/>
    <col min="4" max="4" width="10" style="16" customWidth="1"/>
    <col min="5" max="9" width="8.85546875" style="49" customWidth="1"/>
    <col min="10" max="244" width="9.140625" style="16"/>
    <col min="245" max="245" width="26.140625" style="16" customWidth="1"/>
    <col min="246" max="246" width="7.28515625" style="16" customWidth="1"/>
    <col min="247" max="249" width="10" style="16" customWidth="1"/>
    <col min="250" max="250" width="9.42578125" style="16" bestFit="1" customWidth="1"/>
    <col min="251" max="251" width="9.140625" style="16"/>
    <col min="252" max="255" width="7.7109375" style="16" customWidth="1"/>
    <col min="256" max="256" width="13.7109375" style="16" bestFit="1" customWidth="1"/>
    <col min="257" max="257" width="19.140625" style="16" bestFit="1" customWidth="1"/>
    <col min="258" max="258" width="9.140625" style="16"/>
    <col min="259" max="259" width="8.85546875" style="16" customWidth="1"/>
    <col min="260" max="260" width="10" style="16" customWidth="1"/>
    <col min="261" max="265" width="8.85546875" style="16" customWidth="1"/>
    <col min="266" max="500" width="9.140625" style="16"/>
    <col min="501" max="501" width="26.140625" style="16" customWidth="1"/>
    <col min="502" max="502" width="7.28515625" style="16" customWidth="1"/>
    <col min="503" max="505" width="10" style="16" customWidth="1"/>
    <col min="506" max="506" width="9.42578125" style="16" bestFit="1" customWidth="1"/>
    <col min="507" max="507" width="9.140625" style="16"/>
    <col min="508" max="511" width="7.7109375" style="16" customWidth="1"/>
    <col min="512" max="512" width="13.7109375" style="16" bestFit="1" customWidth="1"/>
    <col min="513" max="513" width="19.140625" style="16" bestFit="1" customWidth="1"/>
    <col min="514" max="514" width="9.140625" style="16"/>
    <col min="515" max="515" width="8.85546875" style="16" customWidth="1"/>
    <col min="516" max="516" width="10" style="16" customWidth="1"/>
    <col min="517" max="521" width="8.85546875" style="16" customWidth="1"/>
    <col min="522" max="756" width="9.140625" style="16"/>
    <col min="757" max="757" width="26.140625" style="16" customWidth="1"/>
    <col min="758" max="758" width="7.28515625" style="16" customWidth="1"/>
    <col min="759" max="761" width="10" style="16" customWidth="1"/>
    <col min="762" max="762" width="9.42578125" style="16" bestFit="1" customWidth="1"/>
    <col min="763" max="763" width="9.140625" style="16"/>
    <col min="764" max="767" width="7.7109375" style="16" customWidth="1"/>
    <col min="768" max="768" width="13.7109375" style="16" bestFit="1" customWidth="1"/>
    <col min="769" max="769" width="19.140625" style="16" bestFit="1" customWidth="1"/>
    <col min="770" max="770" width="9.140625" style="16"/>
    <col min="771" max="771" width="8.85546875" style="16" customWidth="1"/>
    <col min="772" max="772" width="10" style="16" customWidth="1"/>
    <col min="773" max="777" width="8.85546875" style="16" customWidth="1"/>
    <col min="778" max="1012" width="9.140625" style="16"/>
    <col min="1013" max="1013" width="26.140625" style="16" customWidth="1"/>
    <col min="1014" max="1014" width="7.28515625" style="16" customWidth="1"/>
    <col min="1015" max="1017" width="10" style="16" customWidth="1"/>
    <col min="1018" max="1018" width="9.42578125" style="16" bestFit="1" customWidth="1"/>
    <col min="1019" max="1019" width="9.140625" style="16"/>
    <col min="1020" max="1023" width="7.7109375" style="16" customWidth="1"/>
    <col min="1024" max="1024" width="13.7109375" style="16" bestFit="1" customWidth="1"/>
    <col min="1025" max="1025" width="19.140625" style="16" bestFit="1" customWidth="1"/>
    <col min="1026" max="1026" width="9.140625" style="16"/>
    <col min="1027" max="1027" width="8.85546875" style="16" customWidth="1"/>
    <col min="1028" max="1028" width="10" style="16" customWidth="1"/>
    <col min="1029" max="1033" width="8.85546875" style="16" customWidth="1"/>
    <col min="1034" max="1268" width="9.140625" style="16"/>
    <col min="1269" max="1269" width="26.140625" style="16" customWidth="1"/>
    <col min="1270" max="1270" width="7.28515625" style="16" customWidth="1"/>
    <col min="1271" max="1273" width="10" style="16" customWidth="1"/>
    <col min="1274" max="1274" width="9.42578125" style="16" bestFit="1" customWidth="1"/>
    <col min="1275" max="1275" width="9.140625" style="16"/>
    <col min="1276" max="1279" width="7.7109375" style="16" customWidth="1"/>
    <col min="1280" max="1280" width="13.7109375" style="16" bestFit="1" customWidth="1"/>
    <col min="1281" max="1281" width="19.140625" style="16" bestFit="1" customWidth="1"/>
    <col min="1282" max="1282" width="9.140625" style="16"/>
    <col min="1283" max="1283" width="8.85546875" style="16" customWidth="1"/>
    <col min="1284" max="1284" width="10" style="16" customWidth="1"/>
    <col min="1285" max="1289" width="8.85546875" style="16" customWidth="1"/>
    <col min="1290" max="1524" width="9.140625" style="16"/>
    <col min="1525" max="1525" width="26.140625" style="16" customWidth="1"/>
    <col min="1526" max="1526" width="7.28515625" style="16" customWidth="1"/>
    <col min="1527" max="1529" width="10" style="16" customWidth="1"/>
    <col min="1530" max="1530" width="9.42578125" style="16" bestFit="1" customWidth="1"/>
    <col min="1531" max="1531" width="9.140625" style="16"/>
    <col min="1532" max="1535" width="7.7109375" style="16" customWidth="1"/>
    <col min="1536" max="1536" width="13.7109375" style="16" bestFit="1" customWidth="1"/>
    <col min="1537" max="1537" width="19.140625" style="16" bestFit="1" customWidth="1"/>
    <col min="1538" max="1538" width="9.140625" style="16"/>
    <col min="1539" max="1539" width="8.85546875" style="16" customWidth="1"/>
    <col min="1540" max="1540" width="10" style="16" customWidth="1"/>
    <col min="1541" max="1545" width="8.85546875" style="16" customWidth="1"/>
    <col min="1546" max="1780" width="9.140625" style="16"/>
    <col min="1781" max="1781" width="26.140625" style="16" customWidth="1"/>
    <col min="1782" max="1782" width="7.28515625" style="16" customWidth="1"/>
    <col min="1783" max="1785" width="10" style="16" customWidth="1"/>
    <col min="1786" max="1786" width="9.42578125" style="16" bestFit="1" customWidth="1"/>
    <col min="1787" max="1787" width="9.140625" style="16"/>
    <col min="1788" max="1791" width="7.7109375" style="16" customWidth="1"/>
    <col min="1792" max="1792" width="13.7109375" style="16" bestFit="1" customWidth="1"/>
    <col min="1793" max="1793" width="19.140625" style="16" bestFit="1" customWidth="1"/>
    <col min="1794" max="1794" width="9.140625" style="16"/>
    <col min="1795" max="1795" width="8.85546875" style="16" customWidth="1"/>
    <col min="1796" max="1796" width="10" style="16" customWidth="1"/>
    <col min="1797" max="1801" width="8.85546875" style="16" customWidth="1"/>
    <col min="1802" max="2036" width="9.140625" style="16"/>
    <col min="2037" max="2037" width="26.140625" style="16" customWidth="1"/>
    <col min="2038" max="2038" width="7.28515625" style="16" customWidth="1"/>
    <col min="2039" max="2041" width="10" style="16" customWidth="1"/>
    <col min="2042" max="2042" width="9.42578125" style="16" bestFit="1" customWidth="1"/>
    <col min="2043" max="2043" width="9.140625" style="16"/>
    <col min="2044" max="2047" width="7.7109375" style="16" customWidth="1"/>
    <col min="2048" max="2048" width="13.7109375" style="16" bestFit="1" customWidth="1"/>
    <col min="2049" max="2049" width="19.140625" style="16" bestFit="1" customWidth="1"/>
    <col min="2050" max="2050" width="9.140625" style="16"/>
    <col min="2051" max="2051" width="8.85546875" style="16" customWidth="1"/>
    <col min="2052" max="2052" width="10" style="16" customWidth="1"/>
    <col min="2053" max="2057" width="8.85546875" style="16" customWidth="1"/>
    <col min="2058" max="2292" width="9.140625" style="16"/>
    <col min="2293" max="2293" width="26.140625" style="16" customWidth="1"/>
    <col min="2294" max="2294" width="7.28515625" style="16" customWidth="1"/>
    <col min="2295" max="2297" width="10" style="16" customWidth="1"/>
    <col min="2298" max="2298" width="9.42578125" style="16" bestFit="1" customWidth="1"/>
    <col min="2299" max="2299" width="9.140625" style="16"/>
    <col min="2300" max="2303" width="7.7109375" style="16" customWidth="1"/>
    <col min="2304" max="2304" width="13.7109375" style="16" bestFit="1" customWidth="1"/>
    <col min="2305" max="2305" width="19.140625" style="16" bestFit="1" customWidth="1"/>
    <col min="2306" max="2306" width="9.140625" style="16"/>
    <col min="2307" max="2307" width="8.85546875" style="16" customWidth="1"/>
    <col min="2308" max="2308" width="10" style="16" customWidth="1"/>
    <col min="2309" max="2313" width="8.85546875" style="16" customWidth="1"/>
    <col min="2314" max="2548" width="9.140625" style="16"/>
    <col min="2549" max="2549" width="26.140625" style="16" customWidth="1"/>
    <col min="2550" max="2550" width="7.28515625" style="16" customWidth="1"/>
    <col min="2551" max="2553" width="10" style="16" customWidth="1"/>
    <col min="2554" max="2554" width="9.42578125" style="16" bestFit="1" customWidth="1"/>
    <col min="2555" max="2555" width="9.140625" style="16"/>
    <col min="2556" max="2559" width="7.7109375" style="16" customWidth="1"/>
    <col min="2560" max="2560" width="13.7109375" style="16" bestFit="1" customWidth="1"/>
    <col min="2561" max="2561" width="19.140625" style="16" bestFit="1" customWidth="1"/>
    <col min="2562" max="2562" width="9.140625" style="16"/>
    <col min="2563" max="2563" width="8.85546875" style="16" customWidth="1"/>
    <col min="2564" max="2564" width="10" style="16" customWidth="1"/>
    <col min="2565" max="2569" width="8.85546875" style="16" customWidth="1"/>
    <col min="2570" max="2804" width="9.140625" style="16"/>
    <col min="2805" max="2805" width="26.140625" style="16" customWidth="1"/>
    <col min="2806" max="2806" width="7.28515625" style="16" customWidth="1"/>
    <col min="2807" max="2809" width="10" style="16" customWidth="1"/>
    <col min="2810" max="2810" width="9.42578125" style="16" bestFit="1" customWidth="1"/>
    <col min="2811" max="2811" width="9.140625" style="16"/>
    <col min="2812" max="2815" width="7.7109375" style="16" customWidth="1"/>
    <col min="2816" max="2816" width="13.7109375" style="16" bestFit="1" customWidth="1"/>
    <col min="2817" max="2817" width="19.140625" style="16" bestFit="1" customWidth="1"/>
    <col min="2818" max="2818" width="9.140625" style="16"/>
    <col min="2819" max="2819" width="8.85546875" style="16" customWidth="1"/>
    <col min="2820" max="2820" width="10" style="16" customWidth="1"/>
    <col min="2821" max="2825" width="8.85546875" style="16" customWidth="1"/>
    <col min="2826" max="3060" width="9.140625" style="16"/>
    <col min="3061" max="3061" width="26.140625" style="16" customWidth="1"/>
    <col min="3062" max="3062" width="7.28515625" style="16" customWidth="1"/>
    <col min="3063" max="3065" width="10" style="16" customWidth="1"/>
    <col min="3066" max="3066" width="9.42578125" style="16" bestFit="1" customWidth="1"/>
    <col min="3067" max="3067" width="9.140625" style="16"/>
    <col min="3068" max="3071" width="7.7109375" style="16" customWidth="1"/>
    <col min="3072" max="3072" width="13.7109375" style="16" bestFit="1" customWidth="1"/>
    <col min="3073" max="3073" width="19.140625" style="16" bestFit="1" customWidth="1"/>
    <col min="3074" max="3074" width="9.140625" style="16"/>
    <col min="3075" max="3075" width="8.85546875" style="16" customWidth="1"/>
    <col min="3076" max="3076" width="10" style="16" customWidth="1"/>
    <col min="3077" max="3081" width="8.85546875" style="16" customWidth="1"/>
    <col min="3082" max="3316" width="9.140625" style="16"/>
    <col min="3317" max="3317" width="26.140625" style="16" customWidth="1"/>
    <col min="3318" max="3318" width="7.28515625" style="16" customWidth="1"/>
    <col min="3319" max="3321" width="10" style="16" customWidth="1"/>
    <col min="3322" max="3322" width="9.42578125" style="16" bestFit="1" customWidth="1"/>
    <col min="3323" max="3323" width="9.140625" style="16"/>
    <col min="3324" max="3327" width="7.7109375" style="16" customWidth="1"/>
    <col min="3328" max="3328" width="13.7109375" style="16" bestFit="1" customWidth="1"/>
    <col min="3329" max="3329" width="19.140625" style="16" bestFit="1" customWidth="1"/>
    <col min="3330" max="3330" width="9.140625" style="16"/>
    <col min="3331" max="3331" width="8.85546875" style="16" customWidth="1"/>
    <col min="3332" max="3332" width="10" style="16" customWidth="1"/>
    <col min="3333" max="3337" width="8.85546875" style="16" customWidth="1"/>
    <col min="3338" max="3572" width="9.140625" style="16"/>
    <col min="3573" max="3573" width="26.140625" style="16" customWidth="1"/>
    <col min="3574" max="3574" width="7.28515625" style="16" customWidth="1"/>
    <col min="3575" max="3577" width="10" style="16" customWidth="1"/>
    <col min="3578" max="3578" width="9.42578125" style="16" bestFit="1" customWidth="1"/>
    <col min="3579" max="3579" width="9.140625" style="16"/>
    <col min="3580" max="3583" width="7.7109375" style="16" customWidth="1"/>
    <col min="3584" max="3584" width="13.7109375" style="16" bestFit="1" customWidth="1"/>
    <col min="3585" max="3585" width="19.140625" style="16" bestFit="1" customWidth="1"/>
    <col min="3586" max="3586" width="9.140625" style="16"/>
    <col min="3587" max="3587" width="8.85546875" style="16" customWidth="1"/>
    <col min="3588" max="3588" width="10" style="16" customWidth="1"/>
    <col min="3589" max="3593" width="8.85546875" style="16" customWidth="1"/>
    <col min="3594" max="3828" width="9.140625" style="16"/>
    <col min="3829" max="3829" width="26.140625" style="16" customWidth="1"/>
    <col min="3830" max="3830" width="7.28515625" style="16" customWidth="1"/>
    <col min="3831" max="3833" width="10" style="16" customWidth="1"/>
    <col min="3834" max="3834" width="9.42578125" style="16" bestFit="1" customWidth="1"/>
    <col min="3835" max="3835" width="9.140625" style="16"/>
    <col min="3836" max="3839" width="7.7109375" style="16" customWidth="1"/>
    <col min="3840" max="3840" width="13.7109375" style="16" bestFit="1" customWidth="1"/>
    <col min="3841" max="3841" width="19.140625" style="16" bestFit="1" customWidth="1"/>
    <col min="3842" max="3842" width="9.140625" style="16"/>
    <col min="3843" max="3843" width="8.85546875" style="16" customWidth="1"/>
    <col min="3844" max="3844" width="10" style="16" customWidth="1"/>
    <col min="3845" max="3849" width="8.85546875" style="16" customWidth="1"/>
    <col min="3850" max="4084" width="9.140625" style="16"/>
    <col min="4085" max="4085" width="26.140625" style="16" customWidth="1"/>
    <col min="4086" max="4086" width="7.28515625" style="16" customWidth="1"/>
    <col min="4087" max="4089" width="10" style="16" customWidth="1"/>
    <col min="4090" max="4090" width="9.42578125" style="16" bestFit="1" customWidth="1"/>
    <col min="4091" max="4091" width="9.140625" style="16"/>
    <col min="4092" max="4095" width="7.7109375" style="16" customWidth="1"/>
    <col min="4096" max="4096" width="13.7109375" style="16" bestFit="1" customWidth="1"/>
    <col min="4097" max="4097" width="19.140625" style="16" bestFit="1" customWidth="1"/>
    <col min="4098" max="4098" width="9.140625" style="16"/>
    <col min="4099" max="4099" width="8.85546875" style="16" customWidth="1"/>
    <col min="4100" max="4100" width="10" style="16" customWidth="1"/>
    <col min="4101" max="4105" width="8.85546875" style="16" customWidth="1"/>
    <col min="4106" max="4340" width="9.140625" style="16"/>
    <col min="4341" max="4341" width="26.140625" style="16" customWidth="1"/>
    <col min="4342" max="4342" width="7.28515625" style="16" customWidth="1"/>
    <col min="4343" max="4345" width="10" style="16" customWidth="1"/>
    <col min="4346" max="4346" width="9.42578125" style="16" bestFit="1" customWidth="1"/>
    <col min="4347" max="4347" width="9.140625" style="16"/>
    <col min="4348" max="4351" width="7.7109375" style="16" customWidth="1"/>
    <col min="4352" max="4352" width="13.7109375" style="16" bestFit="1" customWidth="1"/>
    <col min="4353" max="4353" width="19.140625" style="16" bestFit="1" customWidth="1"/>
    <col min="4354" max="4354" width="9.140625" style="16"/>
    <col min="4355" max="4355" width="8.85546875" style="16" customWidth="1"/>
    <col min="4356" max="4356" width="10" style="16" customWidth="1"/>
    <col min="4357" max="4361" width="8.85546875" style="16" customWidth="1"/>
    <col min="4362" max="4596" width="9.140625" style="16"/>
    <col min="4597" max="4597" width="26.140625" style="16" customWidth="1"/>
    <col min="4598" max="4598" width="7.28515625" style="16" customWidth="1"/>
    <col min="4599" max="4601" width="10" style="16" customWidth="1"/>
    <col min="4602" max="4602" width="9.42578125" style="16" bestFit="1" customWidth="1"/>
    <col min="4603" max="4603" width="9.140625" style="16"/>
    <col min="4604" max="4607" width="7.7109375" style="16" customWidth="1"/>
    <col min="4608" max="4608" width="13.7109375" style="16" bestFit="1" customWidth="1"/>
    <col min="4609" max="4609" width="19.140625" style="16" bestFit="1" customWidth="1"/>
    <col min="4610" max="4610" width="9.140625" style="16"/>
    <col min="4611" max="4611" width="8.85546875" style="16" customWidth="1"/>
    <col min="4612" max="4612" width="10" style="16" customWidth="1"/>
    <col min="4613" max="4617" width="8.85546875" style="16" customWidth="1"/>
    <col min="4618" max="4852" width="9.140625" style="16"/>
    <col min="4853" max="4853" width="26.140625" style="16" customWidth="1"/>
    <col min="4854" max="4854" width="7.28515625" style="16" customWidth="1"/>
    <col min="4855" max="4857" width="10" style="16" customWidth="1"/>
    <col min="4858" max="4858" width="9.42578125" style="16" bestFit="1" customWidth="1"/>
    <col min="4859" max="4859" width="9.140625" style="16"/>
    <col min="4860" max="4863" width="7.7109375" style="16" customWidth="1"/>
    <col min="4864" max="4864" width="13.7109375" style="16" bestFit="1" customWidth="1"/>
    <col min="4865" max="4865" width="19.140625" style="16" bestFit="1" customWidth="1"/>
    <col min="4866" max="4866" width="9.140625" style="16"/>
    <col min="4867" max="4867" width="8.85546875" style="16" customWidth="1"/>
    <col min="4868" max="4868" width="10" style="16" customWidth="1"/>
    <col min="4869" max="4873" width="8.85546875" style="16" customWidth="1"/>
    <col min="4874" max="5108" width="9.140625" style="16"/>
    <col min="5109" max="5109" width="26.140625" style="16" customWidth="1"/>
    <col min="5110" max="5110" width="7.28515625" style="16" customWidth="1"/>
    <col min="5111" max="5113" width="10" style="16" customWidth="1"/>
    <col min="5114" max="5114" width="9.42578125" style="16" bestFit="1" customWidth="1"/>
    <col min="5115" max="5115" width="9.140625" style="16"/>
    <col min="5116" max="5119" width="7.7109375" style="16" customWidth="1"/>
    <col min="5120" max="5120" width="13.7109375" style="16" bestFit="1" customWidth="1"/>
    <col min="5121" max="5121" width="19.140625" style="16" bestFit="1" customWidth="1"/>
    <col min="5122" max="5122" width="9.140625" style="16"/>
    <col min="5123" max="5123" width="8.85546875" style="16" customWidth="1"/>
    <col min="5124" max="5124" width="10" style="16" customWidth="1"/>
    <col min="5125" max="5129" width="8.85546875" style="16" customWidth="1"/>
    <col min="5130" max="5364" width="9.140625" style="16"/>
    <col min="5365" max="5365" width="26.140625" style="16" customWidth="1"/>
    <col min="5366" max="5366" width="7.28515625" style="16" customWidth="1"/>
    <col min="5367" max="5369" width="10" style="16" customWidth="1"/>
    <col min="5370" max="5370" width="9.42578125" style="16" bestFit="1" customWidth="1"/>
    <col min="5371" max="5371" width="9.140625" style="16"/>
    <col min="5372" max="5375" width="7.7109375" style="16" customWidth="1"/>
    <col min="5376" max="5376" width="13.7109375" style="16" bestFit="1" customWidth="1"/>
    <col min="5377" max="5377" width="19.140625" style="16" bestFit="1" customWidth="1"/>
    <col min="5378" max="5378" width="9.140625" style="16"/>
    <col min="5379" max="5379" width="8.85546875" style="16" customWidth="1"/>
    <col min="5380" max="5380" width="10" style="16" customWidth="1"/>
    <col min="5381" max="5385" width="8.85546875" style="16" customWidth="1"/>
    <col min="5386" max="5620" width="9.140625" style="16"/>
    <col min="5621" max="5621" width="26.140625" style="16" customWidth="1"/>
    <col min="5622" max="5622" width="7.28515625" style="16" customWidth="1"/>
    <col min="5623" max="5625" width="10" style="16" customWidth="1"/>
    <col min="5626" max="5626" width="9.42578125" style="16" bestFit="1" customWidth="1"/>
    <col min="5627" max="5627" width="9.140625" style="16"/>
    <col min="5628" max="5631" width="7.7109375" style="16" customWidth="1"/>
    <col min="5632" max="5632" width="13.7109375" style="16" bestFit="1" customWidth="1"/>
    <col min="5633" max="5633" width="19.140625" style="16" bestFit="1" customWidth="1"/>
    <col min="5634" max="5634" width="9.140625" style="16"/>
    <col min="5635" max="5635" width="8.85546875" style="16" customWidth="1"/>
    <col min="5636" max="5636" width="10" style="16" customWidth="1"/>
    <col min="5637" max="5641" width="8.85546875" style="16" customWidth="1"/>
    <col min="5642" max="5876" width="9.140625" style="16"/>
    <col min="5877" max="5877" width="26.140625" style="16" customWidth="1"/>
    <col min="5878" max="5878" width="7.28515625" style="16" customWidth="1"/>
    <col min="5879" max="5881" width="10" style="16" customWidth="1"/>
    <col min="5882" max="5882" width="9.42578125" style="16" bestFit="1" customWidth="1"/>
    <col min="5883" max="5883" width="9.140625" style="16"/>
    <col min="5884" max="5887" width="7.7109375" style="16" customWidth="1"/>
    <col min="5888" max="5888" width="13.7109375" style="16" bestFit="1" customWidth="1"/>
    <col min="5889" max="5889" width="19.140625" style="16" bestFit="1" customWidth="1"/>
    <col min="5890" max="5890" width="9.140625" style="16"/>
    <col min="5891" max="5891" width="8.85546875" style="16" customWidth="1"/>
    <col min="5892" max="5892" width="10" style="16" customWidth="1"/>
    <col min="5893" max="5897" width="8.85546875" style="16" customWidth="1"/>
    <col min="5898" max="6132" width="9.140625" style="16"/>
    <col min="6133" max="6133" width="26.140625" style="16" customWidth="1"/>
    <col min="6134" max="6134" width="7.28515625" style="16" customWidth="1"/>
    <col min="6135" max="6137" width="10" style="16" customWidth="1"/>
    <col min="6138" max="6138" width="9.42578125" style="16" bestFit="1" customWidth="1"/>
    <col min="6139" max="6139" width="9.140625" style="16"/>
    <col min="6140" max="6143" width="7.7109375" style="16" customWidth="1"/>
    <col min="6144" max="6144" width="13.7109375" style="16" bestFit="1" customWidth="1"/>
    <col min="6145" max="6145" width="19.140625" style="16" bestFit="1" customWidth="1"/>
    <col min="6146" max="6146" width="9.140625" style="16"/>
    <col min="6147" max="6147" width="8.85546875" style="16" customWidth="1"/>
    <col min="6148" max="6148" width="10" style="16" customWidth="1"/>
    <col min="6149" max="6153" width="8.85546875" style="16" customWidth="1"/>
    <col min="6154" max="6388" width="9.140625" style="16"/>
    <col min="6389" max="6389" width="26.140625" style="16" customWidth="1"/>
    <col min="6390" max="6390" width="7.28515625" style="16" customWidth="1"/>
    <col min="6391" max="6393" width="10" style="16" customWidth="1"/>
    <col min="6394" max="6394" width="9.42578125" style="16" bestFit="1" customWidth="1"/>
    <col min="6395" max="6395" width="9.140625" style="16"/>
    <col min="6396" max="6399" width="7.7109375" style="16" customWidth="1"/>
    <col min="6400" max="6400" width="13.7109375" style="16" bestFit="1" customWidth="1"/>
    <col min="6401" max="6401" width="19.140625" style="16" bestFit="1" customWidth="1"/>
    <col min="6402" max="6402" width="9.140625" style="16"/>
    <col min="6403" max="6403" width="8.85546875" style="16" customWidth="1"/>
    <col min="6404" max="6404" width="10" style="16" customWidth="1"/>
    <col min="6405" max="6409" width="8.85546875" style="16" customWidth="1"/>
    <col min="6410" max="6644" width="9.140625" style="16"/>
    <col min="6645" max="6645" width="26.140625" style="16" customWidth="1"/>
    <col min="6646" max="6646" width="7.28515625" style="16" customWidth="1"/>
    <col min="6647" max="6649" width="10" style="16" customWidth="1"/>
    <col min="6650" max="6650" width="9.42578125" style="16" bestFit="1" customWidth="1"/>
    <col min="6651" max="6651" width="9.140625" style="16"/>
    <col min="6652" max="6655" width="7.7109375" style="16" customWidth="1"/>
    <col min="6656" max="6656" width="13.7109375" style="16" bestFit="1" customWidth="1"/>
    <col min="6657" max="6657" width="19.140625" style="16" bestFit="1" customWidth="1"/>
    <col min="6658" max="6658" width="9.140625" style="16"/>
    <col min="6659" max="6659" width="8.85546875" style="16" customWidth="1"/>
    <col min="6660" max="6660" width="10" style="16" customWidth="1"/>
    <col min="6661" max="6665" width="8.85546875" style="16" customWidth="1"/>
    <col min="6666" max="6900" width="9.140625" style="16"/>
    <col min="6901" max="6901" width="26.140625" style="16" customWidth="1"/>
    <col min="6902" max="6902" width="7.28515625" style="16" customWidth="1"/>
    <col min="6903" max="6905" width="10" style="16" customWidth="1"/>
    <col min="6906" max="6906" width="9.42578125" style="16" bestFit="1" customWidth="1"/>
    <col min="6907" max="6907" width="9.140625" style="16"/>
    <col min="6908" max="6911" width="7.7109375" style="16" customWidth="1"/>
    <col min="6912" max="6912" width="13.7109375" style="16" bestFit="1" customWidth="1"/>
    <col min="6913" max="6913" width="19.140625" style="16" bestFit="1" customWidth="1"/>
    <col min="6914" max="6914" width="9.140625" style="16"/>
    <col min="6915" max="6915" width="8.85546875" style="16" customWidth="1"/>
    <col min="6916" max="6916" width="10" style="16" customWidth="1"/>
    <col min="6917" max="6921" width="8.85546875" style="16" customWidth="1"/>
    <col min="6922" max="7156" width="9.140625" style="16"/>
    <col min="7157" max="7157" width="26.140625" style="16" customWidth="1"/>
    <col min="7158" max="7158" width="7.28515625" style="16" customWidth="1"/>
    <col min="7159" max="7161" width="10" style="16" customWidth="1"/>
    <col min="7162" max="7162" width="9.42578125" style="16" bestFit="1" customWidth="1"/>
    <col min="7163" max="7163" width="9.140625" style="16"/>
    <col min="7164" max="7167" width="7.7109375" style="16" customWidth="1"/>
    <col min="7168" max="7168" width="13.7109375" style="16" bestFit="1" customWidth="1"/>
    <col min="7169" max="7169" width="19.140625" style="16" bestFit="1" customWidth="1"/>
    <col min="7170" max="7170" width="9.140625" style="16"/>
    <col min="7171" max="7171" width="8.85546875" style="16" customWidth="1"/>
    <col min="7172" max="7172" width="10" style="16" customWidth="1"/>
    <col min="7173" max="7177" width="8.85546875" style="16" customWidth="1"/>
    <col min="7178" max="7412" width="9.140625" style="16"/>
    <col min="7413" max="7413" width="26.140625" style="16" customWidth="1"/>
    <col min="7414" max="7414" width="7.28515625" style="16" customWidth="1"/>
    <col min="7415" max="7417" width="10" style="16" customWidth="1"/>
    <col min="7418" max="7418" width="9.42578125" style="16" bestFit="1" customWidth="1"/>
    <col min="7419" max="7419" width="9.140625" style="16"/>
    <col min="7420" max="7423" width="7.7109375" style="16" customWidth="1"/>
    <col min="7424" max="7424" width="13.7109375" style="16" bestFit="1" customWidth="1"/>
    <col min="7425" max="7425" width="19.140625" style="16" bestFit="1" customWidth="1"/>
    <col min="7426" max="7426" width="9.140625" style="16"/>
    <col min="7427" max="7427" width="8.85546875" style="16" customWidth="1"/>
    <col min="7428" max="7428" width="10" style="16" customWidth="1"/>
    <col min="7429" max="7433" width="8.85546875" style="16" customWidth="1"/>
    <col min="7434" max="7668" width="9.140625" style="16"/>
    <col min="7669" max="7669" width="26.140625" style="16" customWidth="1"/>
    <col min="7670" max="7670" width="7.28515625" style="16" customWidth="1"/>
    <col min="7671" max="7673" width="10" style="16" customWidth="1"/>
    <col min="7674" max="7674" width="9.42578125" style="16" bestFit="1" customWidth="1"/>
    <col min="7675" max="7675" width="9.140625" style="16"/>
    <col min="7676" max="7679" width="7.7109375" style="16" customWidth="1"/>
    <col min="7680" max="7680" width="13.7109375" style="16" bestFit="1" customWidth="1"/>
    <col min="7681" max="7681" width="19.140625" style="16" bestFit="1" customWidth="1"/>
    <col min="7682" max="7682" width="9.140625" style="16"/>
    <col min="7683" max="7683" width="8.85546875" style="16" customWidth="1"/>
    <col min="7684" max="7684" width="10" style="16" customWidth="1"/>
    <col min="7685" max="7689" width="8.85546875" style="16" customWidth="1"/>
    <col min="7690" max="7924" width="9.140625" style="16"/>
    <col min="7925" max="7925" width="26.140625" style="16" customWidth="1"/>
    <col min="7926" max="7926" width="7.28515625" style="16" customWidth="1"/>
    <col min="7927" max="7929" width="10" style="16" customWidth="1"/>
    <col min="7930" max="7930" width="9.42578125" style="16" bestFit="1" customWidth="1"/>
    <col min="7931" max="7931" width="9.140625" style="16"/>
    <col min="7932" max="7935" width="7.7109375" style="16" customWidth="1"/>
    <col min="7936" max="7936" width="13.7109375" style="16" bestFit="1" customWidth="1"/>
    <col min="7937" max="7937" width="19.140625" style="16" bestFit="1" customWidth="1"/>
    <col min="7938" max="7938" width="9.140625" style="16"/>
    <col min="7939" max="7939" width="8.85546875" style="16" customWidth="1"/>
    <col min="7940" max="7940" width="10" style="16" customWidth="1"/>
    <col min="7941" max="7945" width="8.85546875" style="16" customWidth="1"/>
    <col min="7946" max="8180" width="9.140625" style="16"/>
    <col min="8181" max="8181" width="26.140625" style="16" customWidth="1"/>
    <col min="8182" max="8182" width="7.28515625" style="16" customWidth="1"/>
    <col min="8183" max="8185" width="10" style="16" customWidth="1"/>
    <col min="8186" max="8186" width="9.42578125" style="16" bestFit="1" customWidth="1"/>
    <col min="8187" max="8187" width="9.140625" style="16"/>
    <col min="8188" max="8191" width="7.7109375" style="16" customWidth="1"/>
    <col min="8192" max="8192" width="13.7109375" style="16" bestFit="1" customWidth="1"/>
    <col min="8193" max="8193" width="19.140625" style="16" bestFit="1" customWidth="1"/>
    <col min="8194" max="8194" width="9.140625" style="16"/>
    <col min="8195" max="8195" width="8.85546875" style="16" customWidth="1"/>
    <col min="8196" max="8196" width="10" style="16" customWidth="1"/>
    <col min="8197" max="8201" width="8.85546875" style="16" customWidth="1"/>
    <col min="8202" max="8436" width="9.140625" style="16"/>
    <col min="8437" max="8437" width="26.140625" style="16" customWidth="1"/>
    <col min="8438" max="8438" width="7.28515625" style="16" customWidth="1"/>
    <col min="8439" max="8441" width="10" style="16" customWidth="1"/>
    <col min="8442" max="8442" width="9.42578125" style="16" bestFit="1" customWidth="1"/>
    <col min="8443" max="8443" width="9.140625" style="16"/>
    <col min="8444" max="8447" width="7.7109375" style="16" customWidth="1"/>
    <col min="8448" max="8448" width="13.7109375" style="16" bestFit="1" customWidth="1"/>
    <col min="8449" max="8449" width="19.140625" style="16" bestFit="1" customWidth="1"/>
    <col min="8450" max="8450" width="9.140625" style="16"/>
    <col min="8451" max="8451" width="8.85546875" style="16" customWidth="1"/>
    <col min="8452" max="8452" width="10" style="16" customWidth="1"/>
    <col min="8453" max="8457" width="8.85546875" style="16" customWidth="1"/>
    <col min="8458" max="8692" width="9.140625" style="16"/>
    <col min="8693" max="8693" width="26.140625" style="16" customWidth="1"/>
    <col min="8694" max="8694" width="7.28515625" style="16" customWidth="1"/>
    <col min="8695" max="8697" width="10" style="16" customWidth="1"/>
    <col min="8698" max="8698" width="9.42578125" style="16" bestFit="1" customWidth="1"/>
    <col min="8699" max="8699" width="9.140625" style="16"/>
    <col min="8700" max="8703" width="7.7109375" style="16" customWidth="1"/>
    <col min="8704" max="8704" width="13.7109375" style="16" bestFit="1" customWidth="1"/>
    <col min="8705" max="8705" width="19.140625" style="16" bestFit="1" customWidth="1"/>
    <col min="8706" max="8706" width="9.140625" style="16"/>
    <col min="8707" max="8707" width="8.85546875" style="16" customWidth="1"/>
    <col min="8708" max="8708" width="10" style="16" customWidth="1"/>
    <col min="8709" max="8713" width="8.85546875" style="16" customWidth="1"/>
    <col min="8714" max="8948" width="9.140625" style="16"/>
    <col min="8949" max="8949" width="26.140625" style="16" customWidth="1"/>
    <col min="8950" max="8950" width="7.28515625" style="16" customWidth="1"/>
    <col min="8951" max="8953" width="10" style="16" customWidth="1"/>
    <col min="8954" max="8954" width="9.42578125" style="16" bestFit="1" customWidth="1"/>
    <col min="8955" max="8955" width="9.140625" style="16"/>
    <col min="8956" max="8959" width="7.7109375" style="16" customWidth="1"/>
    <col min="8960" max="8960" width="13.7109375" style="16" bestFit="1" customWidth="1"/>
    <col min="8961" max="8961" width="19.140625" style="16" bestFit="1" customWidth="1"/>
    <col min="8962" max="8962" width="9.140625" style="16"/>
    <col min="8963" max="8963" width="8.85546875" style="16" customWidth="1"/>
    <col min="8964" max="8964" width="10" style="16" customWidth="1"/>
    <col min="8965" max="8969" width="8.85546875" style="16" customWidth="1"/>
    <col min="8970" max="9204" width="9.140625" style="16"/>
    <col min="9205" max="9205" width="26.140625" style="16" customWidth="1"/>
    <col min="9206" max="9206" width="7.28515625" style="16" customWidth="1"/>
    <col min="9207" max="9209" width="10" style="16" customWidth="1"/>
    <col min="9210" max="9210" width="9.42578125" style="16" bestFit="1" customWidth="1"/>
    <col min="9211" max="9211" width="9.140625" style="16"/>
    <col min="9212" max="9215" width="7.7109375" style="16" customWidth="1"/>
    <col min="9216" max="9216" width="13.7109375" style="16" bestFit="1" customWidth="1"/>
    <col min="9217" max="9217" width="19.140625" style="16" bestFit="1" customWidth="1"/>
    <col min="9218" max="9218" width="9.140625" style="16"/>
    <col min="9219" max="9219" width="8.85546875" style="16" customWidth="1"/>
    <col min="9220" max="9220" width="10" style="16" customWidth="1"/>
    <col min="9221" max="9225" width="8.85546875" style="16" customWidth="1"/>
    <col min="9226" max="9460" width="9.140625" style="16"/>
    <col min="9461" max="9461" width="26.140625" style="16" customWidth="1"/>
    <col min="9462" max="9462" width="7.28515625" style="16" customWidth="1"/>
    <col min="9463" max="9465" width="10" style="16" customWidth="1"/>
    <col min="9466" max="9466" width="9.42578125" style="16" bestFit="1" customWidth="1"/>
    <col min="9467" max="9467" width="9.140625" style="16"/>
    <col min="9468" max="9471" width="7.7109375" style="16" customWidth="1"/>
    <col min="9472" max="9472" width="13.7109375" style="16" bestFit="1" customWidth="1"/>
    <col min="9473" max="9473" width="19.140625" style="16" bestFit="1" customWidth="1"/>
    <col min="9474" max="9474" width="9.140625" style="16"/>
    <col min="9475" max="9475" width="8.85546875" style="16" customWidth="1"/>
    <col min="9476" max="9476" width="10" style="16" customWidth="1"/>
    <col min="9477" max="9481" width="8.85546875" style="16" customWidth="1"/>
    <col min="9482" max="9716" width="9.140625" style="16"/>
    <col min="9717" max="9717" width="26.140625" style="16" customWidth="1"/>
    <col min="9718" max="9718" width="7.28515625" style="16" customWidth="1"/>
    <col min="9719" max="9721" width="10" style="16" customWidth="1"/>
    <col min="9722" max="9722" width="9.42578125" style="16" bestFit="1" customWidth="1"/>
    <col min="9723" max="9723" width="9.140625" style="16"/>
    <col min="9724" max="9727" width="7.7109375" style="16" customWidth="1"/>
    <col min="9728" max="9728" width="13.7109375" style="16" bestFit="1" customWidth="1"/>
    <col min="9729" max="9729" width="19.140625" style="16" bestFit="1" customWidth="1"/>
    <col min="9730" max="9730" width="9.140625" style="16"/>
    <col min="9731" max="9731" width="8.85546875" style="16" customWidth="1"/>
    <col min="9732" max="9732" width="10" style="16" customWidth="1"/>
    <col min="9733" max="9737" width="8.85546875" style="16" customWidth="1"/>
    <col min="9738" max="9972" width="9.140625" style="16"/>
    <col min="9973" max="9973" width="26.140625" style="16" customWidth="1"/>
    <col min="9974" max="9974" width="7.28515625" style="16" customWidth="1"/>
    <col min="9975" max="9977" width="10" style="16" customWidth="1"/>
    <col min="9978" max="9978" width="9.42578125" style="16" bestFit="1" customWidth="1"/>
    <col min="9979" max="9979" width="9.140625" style="16"/>
    <col min="9980" max="9983" width="7.7109375" style="16" customWidth="1"/>
    <col min="9984" max="9984" width="13.7109375" style="16" bestFit="1" customWidth="1"/>
    <col min="9985" max="9985" width="19.140625" style="16" bestFit="1" customWidth="1"/>
    <col min="9986" max="9986" width="9.140625" style="16"/>
    <col min="9987" max="9987" width="8.85546875" style="16" customWidth="1"/>
    <col min="9988" max="9988" width="10" style="16" customWidth="1"/>
    <col min="9989" max="9993" width="8.85546875" style="16" customWidth="1"/>
    <col min="9994" max="10228" width="9.140625" style="16"/>
    <col min="10229" max="10229" width="26.140625" style="16" customWidth="1"/>
    <col min="10230" max="10230" width="7.28515625" style="16" customWidth="1"/>
    <col min="10231" max="10233" width="10" style="16" customWidth="1"/>
    <col min="10234" max="10234" width="9.42578125" style="16" bestFit="1" customWidth="1"/>
    <col min="10235" max="10235" width="9.140625" style="16"/>
    <col min="10236" max="10239" width="7.7109375" style="16" customWidth="1"/>
    <col min="10240" max="10240" width="13.7109375" style="16" bestFit="1" customWidth="1"/>
    <col min="10241" max="10241" width="19.140625" style="16" bestFit="1" customWidth="1"/>
    <col min="10242" max="10242" width="9.140625" style="16"/>
    <col min="10243" max="10243" width="8.85546875" style="16" customWidth="1"/>
    <col min="10244" max="10244" width="10" style="16" customWidth="1"/>
    <col min="10245" max="10249" width="8.85546875" style="16" customWidth="1"/>
    <col min="10250" max="10484" width="9.140625" style="16"/>
    <col min="10485" max="10485" width="26.140625" style="16" customWidth="1"/>
    <col min="10486" max="10486" width="7.28515625" style="16" customWidth="1"/>
    <col min="10487" max="10489" width="10" style="16" customWidth="1"/>
    <col min="10490" max="10490" width="9.42578125" style="16" bestFit="1" customWidth="1"/>
    <col min="10491" max="10491" width="9.140625" style="16"/>
    <col min="10492" max="10495" width="7.7109375" style="16" customWidth="1"/>
    <col min="10496" max="10496" width="13.7109375" style="16" bestFit="1" customWidth="1"/>
    <col min="10497" max="10497" width="19.140625" style="16" bestFit="1" customWidth="1"/>
    <col min="10498" max="10498" width="9.140625" style="16"/>
    <col min="10499" max="10499" width="8.85546875" style="16" customWidth="1"/>
    <col min="10500" max="10500" width="10" style="16" customWidth="1"/>
    <col min="10501" max="10505" width="8.85546875" style="16" customWidth="1"/>
    <col min="10506" max="10740" width="9.140625" style="16"/>
    <col min="10741" max="10741" width="26.140625" style="16" customWidth="1"/>
    <col min="10742" max="10742" width="7.28515625" style="16" customWidth="1"/>
    <col min="10743" max="10745" width="10" style="16" customWidth="1"/>
    <col min="10746" max="10746" width="9.42578125" style="16" bestFit="1" customWidth="1"/>
    <col min="10747" max="10747" width="9.140625" style="16"/>
    <col min="10748" max="10751" width="7.7109375" style="16" customWidth="1"/>
    <col min="10752" max="10752" width="13.7109375" style="16" bestFit="1" customWidth="1"/>
    <col min="10753" max="10753" width="19.140625" style="16" bestFit="1" customWidth="1"/>
    <col min="10754" max="10754" width="9.140625" style="16"/>
    <col min="10755" max="10755" width="8.85546875" style="16" customWidth="1"/>
    <col min="10756" max="10756" width="10" style="16" customWidth="1"/>
    <col min="10757" max="10761" width="8.85546875" style="16" customWidth="1"/>
    <col min="10762" max="10996" width="9.140625" style="16"/>
    <col min="10997" max="10997" width="26.140625" style="16" customWidth="1"/>
    <col min="10998" max="10998" width="7.28515625" style="16" customWidth="1"/>
    <col min="10999" max="11001" width="10" style="16" customWidth="1"/>
    <col min="11002" max="11002" width="9.42578125" style="16" bestFit="1" customWidth="1"/>
    <col min="11003" max="11003" width="9.140625" style="16"/>
    <col min="11004" max="11007" width="7.7109375" style="16" customWidth="1"/>
    <col min="11008" max="11008" width="13.7109375" style="16" bestFit="1" customWidth="1"/>
    <col min="11009" max="11009" width="19.140625" style="16" bestFit="1" customWidth="1"/>
    <col min="11010" max="11010" width="9.140625" style="16"/>
    <col min="11011" max="11011" width="8.85546875" style="16" customWidth="1"/>
    <col min="11012" max="11012" width="10" style="16" customWidth="1"/>
    <col min="11013" max="11017" width="8.85546875" style="16" customWidth="1"/>
    <col min="11018" max="11252" width="9.140625" style="16"/>
    <col min="11253" max="11253" width="26.140625" style="16" customWidth="1"/>
    <col min="11254" max="11254" width="7.28515625" style="16" customWidth="1"/>
    <col min="11255" max="11257" width="10" style="16" customWidth="1"/>
    <col min="11258" max="11258" width="9.42578125" style="16" bestFit="1" customWidth="1"/>
    <col min="11259" max="11259" width="9.140625" style="16"/>
    <col min="11260" max="11263" width="7.7109375" style="16" customWidth="1"/>
    <col min="11264" max="11264" width="13.7109375" style="16" bestFit="1" customWidth="1"/>
    <col min="11265" max="11265" width="19.140625" style="16" bestFit="1" customWidth="1"/>
    <col min="11266" max="11266" width="9.140625" style="16"/>
    <col min="11267" max="11267" width="8.85546875" style="16" customWidth="1"/>
    <col min="11268" max="11268" width="10" style="16" customWidth="1"/>
    <col min="11269" max="11273" width="8.85546875" style="16" customWidth="1"/>
    <col min="11274" max="11508" width="9.140625" style="16"/>
    <col min="11509" max="11509" width="26.140625" style="16" customWidth="1"/>
    <col min="11510" max="11510" width="7.28515625" style="16" customWidth="1"/>
    <col min="11511" max="11513" width="10" style="16" customWidth="1"/>
    <col min="11514" max="11514" width="9.42578125" style="16" bestFit="1" customWidth="1"/>
    <col min="11515" max="11515" width="9.140625" style="16"/>
    <col min="11516" max="11519" width="7.7109375" style="16" customWidth="1"/>
    <col min="11520" max="11520" width="13.7109375" style="16" bestFit="1" customWidth="1"/>
    <col min="11521" max="11521" width="19.140625" style="16" bestFit="1" customWidth="1"/>
    <col min="11522" max="11522" width="9.140625" style="16"/>
    <col min="11523" max="11523" width="8.85546875" style="16" customWidth="1"/>
    <col min="11524" max="11524" width="10" style="16" customWidth="1"/>
    <col min="11525" max="11529" width="8.85546875" style="16" customWidth="1"/>
    <col min="11530" max="11764" width="9.140625" style="16"/>
    <col min="11765" max="11765" width="26.140625" style="16" customWidth="1"/>
    <col min="11766" max="11766" width="7.28515625" style="16" customWidth="1"/>
    <col min="11767" max="11769" width="10" style="16" customWidth="1"/>
    <col min="11770" max="11770" width="9.42578125" style="16" bestFit="1" customWidth="1"/>
    <col min="11771" max="11771" width="9.140625" style="16"/>
    <col min="11772" max="11775" width="7.7109375" style="16" customWidth="1"/>
    <col min="11776" max="11776" width="13.7109375" style="16" bestFit="1" customWidth="1"/>
    <col min="11777" max="11777" width="19.140625" style="16" bestFit="1" customWidth="1"/>
    <col min="11778" max="11778" width="9.140625" style="16"/>
    <col min="11779" max="11779" width="8.85546875" style="16" customWidth="1"/>
    <col min="11780" max="11780" width="10" style="16" customWidth="1"/>
    <col min="11781" max="11785" width="8.85546875" style="16" customWidth="1"/>
    <col min="11786" max="12020" width="9.140625" style="16"/>
    <col min="12021" max="12021" width="26.140625" style="16" customWidth="1"/>
    <col min="12022" max="12022" width="7.28515625" style="16" customWidth="1"/>
    <col min="12023" max="12025" width="10" style="16" customWidth="1"/>
    <col min="12026" max="12026" width="9.42578125" style="16" bestFit="1" customWidth="1"/>
    <col min="12027" max="12027" width="9.140625" style="16"/>
    <col min="12028" max="12031" width="7.7109375" style="16" customWidth="1"/>
    <col min="12032" max="12032" width="13.7109375" style="16" bestFit="1" customWidth="1"/>
    <col min="12033" max="12033" width="19.140625" style="16" bestFit="1" customWidth="1"/>
    <col min="12034" max="12034" width="9.140625" style="16"/>
    <col min="12035" max="12035" width="8.85546875" style="16" customWidth="1"/>
    <col min="12036" max="12036" width="10" style="16" customWidth="1"/>
    <col min="12037" max="12041" width="8.85546875" style="16" customWidth="1"/>
    <col min="12042" max="12276" width="9.140625" style="16"/>
    <col min="12277" max="12277" width="26.140625" style="16" customWidth="1"/>
    <col min="12278" max="12278" width="7.28515625" style="16" customWidth="1"/>
    <col min="12279" max="12281" width="10" style="16" customWidth="1"/>
    <col min="12282" max="12282" width="9.42578125" style="16" bestFit="1" customWidth="1"/>
    <col min="12283" max="12283" width="9.140625" style="16"/>
    <col min="12284" max="12287" width="7.7109375" style="16" customWidth="1"/>
    <col min="12288" max="12288" width="13.7109375" style="16" bestFit="1" customWidth="1"/>
    <col min="12289" max="12289" width="19.140625" style="16" bestFit="1" customWidth="1"/>
    <col min="12290" max="12290" width="9.140625" style="16"/>
    <col min="12291" max="12291" width="8.85546875" style="16" customWidth="1"/>
    <col min="12292" max="12292" width="10" style="16" customWidth="1"/>
    <col min="12293" max="12297" width="8.85546875" style="16" customWidth="1"/>
    <col min="12298" max="12532" width="9.140625" style="16"/>
    <col min="12533" max="12533" width="26.140625" style="16" customWidth="1"/>
    <col min="12534" max="12534" width="7.28515625" style="16" customWidth="1"/>
    <col min="12535" max="12537" width="10" style="16" customWidth="1"/>
    <col min="12538" max="12538" width="9.42578125" style="16" bestFit="1" customWidth="1"/>
    <col min="12539" max="12539" width="9.140625" style="16"/>
    <col min="12540" max="12543" width="7.7109375" style="16" customWidth="1"/>
    <col min="12544" max="12544" width="13.7109375" style="16" bestFit="1" customWidth="1"/>
    <col min="12545" max="12545" width="19.140625" style="16" bestFit="1" customWidth="1"/>
    <col min="12546" max="12546" width="9.140625" style="16"/>
    <col min="12547" max="12547" width="8.85546875" style="16" customWidth="1"/>
    <col min="12548" max="12548" width="10" style="16" customWidth="1"/>
    <col min="12549" max="12553" width="8.85546875" style="16" customWidth="1"/>
    <col min="12554" max="12788" width="9.140625" style="16"/>
    <col min="12789" max="12789" width="26.140625" style="16" customWidth="1"/>
    <col min="12790" max="12790" width="7.28515625" style="16" customWidth="1"/>
    <col min="12791" max="12793" width="10" style="16" customWidth="1"/>
    <col min="12794" max="12794" width="9.42578125" style="16" bestFit="1" customWidth="1"/>
    <col min="12795" max="12795" width="9.140625" style="16"/>
    <col min="12796" max="12799" width="7.7109375" style="16" customWidth="1"/>
    <col min="12800" max="12800" width="13.7109375" style="16" bestFit="1" customWidth="1"/>
    <col min="12801" max="12801" width="19.140625" style="16" bestFit="1" customWidth="1"/>
    <col min="12802" max="12802" width="9.140625" style="16"/>
    <col min="12803" max="12803" width="8.85546875" style="16" customWidth="1"/>
    <col min="12804" max="12804" width="10" style="16" customWidth="1"/>
    <col min="12805" max="12809" width="8.85546875" style="16" customWidth="1"/>
    <col min="12810" max="13044" width="9.140625" style="16"/>
    <col min="13045" max="13045" width="26.140625" style="16" customWidth="1"/>
    <col min="13046" max="13046" width="7.28515625" style="16" customWidth="1"/>
    <col min="13047" max="13049" width="10" style="16" customWidth="1"/>
    <col min="13050" max="13050" width="9.42578125" style="16" bestFit="1" customWidth="1"/>
    <col min="13051" max="13051" width="9.140625" style="16"/>
    <col min="13052" max="13055" width="7.7109375" style="16" customWidth="1"/>
    <col min="13056" max="13056" width="13.7109375" style="16" bestFit="1" customWidth="1"/>
    <col min="13057" max="13057" width="19.140625" style="16" bestFit="1" customWidth="1"/>
    <col min="13058" max="13058" width="9.140625" style="16"/>
    <col min="13059" max="13059" width="8.85546875" style="16" customWidth="1"/>
    <col min="13060" max="13060" width="10" style="16" customWidth="1"/>
    <col min="13061" max="13065" width="8.85546875" style="16" customWidth="1"/>
    <col min="13066" max="13300" width="9.140625" style="16"/>
    <col min="13301" max="13301" width="26.140625" style="16" customWidth="1"/>
    <col min="13302" max="13302" width="7.28515625" style="16" customWidth="1"/>
    <col min="13303" max="13305" width="10" style="16" customWidth="1"/>
    <col min="13306" max="13306" width="9.42578125" style="16" bestFit="1" customWidth="1"/>
    <col min="13307" max="13307" width="9.140625" style="16"/>
    <col min="13308" max="13311" width="7.7109375" style="16" customWidth="1"/>
    <col min="13312" max="13312" width="13.7109375" style="16" bestFit="1" customWidth="1"/>
    <col min="13313" max="13313" width="19.140625" style="16" bestFit="1" customWidth="1"/>
    <col min="13314" max="13314" width="9.140625" style="16"/>
    <col min="13315" max="13315" width="8.85546875" style="16" customWidth="1"/>
    <col min="13316" max="13316" width="10" style="16" customWidth="1"/>
    <col min="13317" max="13321" width="8.85546875" style="16" customWidth="1"/>
    <col min="13322" max="13556" width="9.140625" style="16"/>
    <col min="13557" max="13557" width="26.140625" style="16" customWidth="1"/>
    <col min="13558" max="13558" width="7.28515625" style="16" customWidth="1"/>
    <col min="13559" max="13561" width="10" style="16" customWidth="1"/>
    <col min="13562" max="13562" width="9.42578125" style="16" bestFit="1" customWidth="1"/>
    <col min="13563" max="13563" width="9.140625" style="16"/>
    <col min="13564" max="13567" width="7.7109375" style="16" customWidth="1"/>
    <col min="13568" max="13568" width="13.7109375" style="16" bestFit="1" customWidth="1"/>
    <col min="13569" max="13569" width="19.140625" style="16" bestFit="1" customWidth="1"/>
    <col min="13570" max="13570" width="9.140625" style="16"/>
    <col min="13571" max="13571" width="8.85546875" style="16" customWidth="1"/>
    <col min="13572" max="13572" width="10" style="16" customWidth="1"/>
    <col min="13573" max="13577" width="8.85546875" style="16" customWidth="1"/>
    <col min="13578" max="13812" width="9.140625" style="16"/>
    <col min="13813" max="13813" width="26.140625" style="16" customWidth="1"/>
    <col min="13814" max="13814" width="7.28515625" style="16" customWidth="1"/>
    <col min="13815" max="13817" width="10" style="16" customWidth="1"/>
    <col min="13818" max="13818" width="9.42578125" style="16" bestFit="1" customWidth="1"/>
    <col min="13819" max="13819" width="9.140625" style="16"/>
    <col min="13820" max="13823" width="7.7109375" style="16" customWidth="1"/>
    <col min="13824" max="13824" width="13.7109375" style="16" bestFit="1" customWidth="1"/>
    <col min="13825" max="13825" width="19.140625" style="16" bestFit="1" customWidth="1"/>
    <col min="13826" max="13826" width="9.140625" style="16"/>
    <col min="13827" max="13827" width="8.85546875" style="16" customWidth="1"/>
    <col min="13828" max="13828" width="10" style="16" customWidth="1"/>
    <col min="13829" max="13833" width="8.85546875" style="16" customWidth="1"/>
    <col min="13834" max="14068" width="9.140625" style="16"/>
    <col min="14069" max="14069" width="26.140625" style="16" customWidth="1"/>
    <col min="14070" max="14070" width="7.28515625" style="16" customWidth="1"/>
    <col min="14071" max="14073" width="10" style="16" customWidth="1"/>
    <col min="14074" max="14074" width="9.42578125" style="16" bestFit="1" customWidth="1"/>
    <col min="14075" max="14075" width="9.140625" style="16"/>
    <col min="14076" max="14079" width="7.7109375" style="16" customWidth="1"/>
    <col min="14080" max="14080" width="13.7109375" style="16" bestFit="1" customWidth="1"/>
    <col min="14081" max="14081" width="19.140625" style="16" bestFit="1" customWidth="1"/>
    <col min="14082" max="14082" width="9.140625" style="16"/>
    <col min="14083" max="14083" width="8.85546875" style="16" customWidth="1"/>
    <col min="14084" max="14084" width="10" style="16" customWidth="1"/>
    <col min="14085" max="14089" width="8.85546875" style="16" customWidth="1"/>
    <col min="14090" max="14324" width="9.140625" style="16"/>
    <col min="14325" max="14325" width="26.140625" style="16" customWidth="1"/>
    <col min="14326" max="14326" width="7.28515625" style="16" customWidth="1"/>
    <col min="14327" max="14329" width="10" style="16" customWidth="1"/>
    <col min="14330" max="14330" width="9.42578125" style="16" bestFit="1" customWidth="1"/>
    <col min="14331" max="14331" width="9.140625" style="16"/>
    <col min="14332" max="14335" width="7.7109375" style="16" customWidth="1"/>
    <col min="14336" max="14336" width="13.7109375" style="16" bestFit="1" customWidth="1"/>
    <col min="14337" max="14337" width="19.140625" style="16" bestFit="1" customWidth="1"/>
    <col min="14338" max="14338" width="9.140625" style="16"/>
    <col min="14339" max="14339" width="8.85546875" style="16" customWidth="1"/>
    <col min="14340" max="14340" width="10" style="16" customWidth="1"/>
    <col min="14341" max="14345" width="8.85546875" style="16" customWidth="1"/>
    <col min="14346" max="14580" width="9.140625" style="16"/>
    <col min="14581" max="14581" width="26.140625" style="16" customWidth="1"/>
    <col min="14582" max="14582" width="7.28515625" style="16" customWidth="1"/>
    <col min="14583" max="14585" width="10" style="16" customWidth="1"/>
    <col min="14586" max="14586" width="9.42578125" style="16" bestFit="1" customWidth="1"/>
    <col min="14587" max="14587" width="9.140625" style="16"/>
    <col min="14588" max="14591" width="7.7109375" style="16" customWidth="1"/>
    <col min="14592" max="14592" width="13.7109375" style="16" bestFit="1" customWidth="1"/>
    <col min="14593" max="14593" width="19.140625" style="16" bestFit="1" customWidth="1"/>
    <col min="14594" max="14594" width="9.140625" style="16"/>
    <col min="14595" max="14595" width="8.85546875" style="16" customWidth="1"/>
    <col min="14596" max="14596" width="10" style="16" customWidth="1"/>
    <col min="14597" max="14601" width="8.85546875" style="16" customWidth="1"/>
    <col min="14602" max="14836" width="9.140625" style="16"/>
    <col min="14837" max="14837" width="26.140625" style="16" customWidth="1"/>
    <col min="14838" max="14838" width="7.28515625" style="16" customWidth="1"/>
    <col min="14839" max="14841" width="10" style="16" customWidth="1"/>
    <col min="14842" max="14842" width="9.42578125" style="16" bestFit="1" customWidth="1"/>
    <col min="14843" max="14843" width="9.140625" style="16"/>
    <col min="14844" max="14847" width="7.7109375" style="16" customWidth="1"/>
    <col min="14848" max="14848" width="13.7109375" style="16" bestFit="1" customWidth="1"/>
    <col min="14849" max="14849" width="19.140625" style="16" bestFit="1" customWidth="1"/>
    <col min="14850" max="14850" width="9.140625" style="16"/>
    <col min="14851" max="14851" width="8.85546875" style="16" customWidth="1"/>
    <col min="14852" max="14852" width="10" style="16" customWidth="1"/>
    <col min="14853" max="14857" width="8.85546875" style="16" customWidth="1"/>
    <col min="14858" max="15092" width="9.140625" style="16"/>
    <col min="15093" max="15093" width="26.140625" style="16" customWidth="1"/>
    <col min="15094" max="15094" width="7.28515625" style="16" customWidth="1"/>
    <col min="15095" max="15097" width="10" style="16" customWidth="1"/>
    <col min="15098" max="15098" width="9.42578125" style="16" bestFit="1" customWidth="1"/>
    <col min="15099" max="15099" width="9.140625" style="16"/>
    <col min="15100" max="15103" width="7.7109375" style="16" customWidth="1"/>
    <col min="15104" max="15104" width="13.7109375" style="16" bestFit="1" customWidth="1"/>
    <col min="15105" max="15105" width="19.140625" style="16" bestFit="1" customWidth="1"/>
    <col min="15106" max="15106" width="9.140625" style="16"/>
    <col min="15107" max="15107" width="8.85546875" style="16" customWidth="1"/>
    <col min="15108" max="15108" width="10" style="16" customWidth="1"/>
    <col min="15109" max="15113" width="8.85546875" style="16" customWidth="1"/>
    <col min="15114" max="15348" width="9.140625" style="16"/>
    <col min="15349" max="15349" width="26.140625" style="16" customWidth="1"/>
    <col min="15350" max="15350" width="7.28515625" style="16" customWidth="1"/>
    <col min="15351" max="15353" width="10" style="16" customWidth="1"/>
    <col min="15354" max="15354" width="9.42578125" style="16" bestFit="1" customWidth="1"/>
    <col min="15355" max="15355" width="9.140625" style="16"/>
    <col min="15356" max="15359" width="7.7109375" style="16" customWidth="1"/>
    <col min="15360" max="15360" width="13.7109375" style="16" bestFit="1" customWidth="1"/>
    <col min="15361" max="15361" width="19.140625" style="16" bestFit="1" customWidth="1"/>
    <col min="15362" max="15362" width="9.140625" style="16"/>
    <col min="15363" max="15363" width="8.85546875" style="16" customWidth="1"/>
    <col min="15364" max="15364" width="10" style="16" customWidth="1"/>
    <col min="15365" max="15369" width="8.85546875" style="16" customWidth="1"/>
    <col min="15370" max="15604" width="9.140625" style="16"/>
    <col min="15605" max="15605" width="26.140625" style="16" customWidth="1"/>
    <col min="15606" max="15606" width="7.28515625" style="16" customWidth="1"/>
    <col min="15607" max="15609" width="10" style="16" customWidth="1"/>
    <col min="15610" max="15610" width="9.42578125" style="16" bestFit="1" customWidth="1"/>
    <col min="15611" max="15611" width="9.140625" style="16"/>
    <col min="15612" max="15615" width="7.7109375" style="16" customWidth="1"/>
    <col min="15616" max="15616" width="13.7109375" style="16" bestFit="1" customWidth="1"/>
    <col min="15617" max="15617" width="19.140625" style="16" bestFit="1" customWidth="1"/>
    <col min="15618" max="15618" width="9.140625" style="16"/>
    <col min="15619" max="15619" width="8.85546875" style="16" customWidth="1"/>
    <col min="15620" max="15620" width="10" style="16" customWidth="1"/>
    <col min="15621" max="15625" width="8.85546875" style="16" customWidth="1"/>
    <col min="15626" max="15860" width="9.140625" style="16"/>
    <col min="15861" max="15861" width="26.140625" style="16" customWidth="1"/>
    <col min="15862" max="15862" width="7.28515625" style="16" customWidth="1"/>
    <col min="15863" max="15865" width="10" style="16" customWidth="1"/>
    <col min="15866" max="15866" width="9.42578125" style="16" bestFit="1" customWidth="1"/>
    <col min="15867" max="15867" width="9.140625" style="16"/>
    <col min="15868" max="15871" width="7.7109375" style="16" customWidth="1"/>
    <col min="15872" max="15872" width="13.7109375" style="16" bestFit="1" customWidth="1"/>
    <col min="15873" max="15873" width="19.140625" style="16" bestFit="1" customWidth="1"/>
    <col min="15874" max="15874" width="9.140625" style="16"/>
    <col min="15875" max="15875" width="8.85546875" style="16" customWidth="1"/>
    <col min="15876" max="15876" width="10" style="16" customWidth="1"/>
    <col min="15877" max="15881" width="8.85546875" style="16" customWidth="1"/>
    <col min="15882" max="16116" width="9.140625" style="16"/>
    <col min="16117" max="16117" width="26.140625" style="16" customWidth="1"/>
    <col min="16118" max="16118" width="7.28515625" style="16" customWidth="1"/>
    <col min="16119" max="16121" width="10" style="16" customWidth="1"/>
    <col min="16122" max="16122" width="9.42578125" style="16" bestFit="1" customWidth="1"/>
    <col min="16123" max="16123" width="9.140625" style="16"/>
    <col min="16124" max="16127" width="7.7109375" style="16" customWidth="1"/>
    <col min="16128" max="16128" width="13.7109375" style="16" bestFit="1" customWidth="1"/>
    <col min="16129" max="16129" width="19.140625" style="16" bestFit="1" customWidth="1"/>
    <col min="16130" max="16130" width="9.140625" style="16"/>
    <col min="16131" max="16131" width="8.85546875" style="16" customWidth="1"/>
    <col min="16132" max="16132" width="10" style="16" customWidth="1"/>
    <col min="16133" max="16137" width="8.85546875" style="16" customWidth="1"/>
    <col min="16138" max="16384" width="9.140625" style="16"/>
  </cols>
  <sheetData>
    <row r="1" spans="1:8">
      <c r="A1" s="43" t="s">
        <v>93</v>
      </c>
    </row>
    <row r="2" spans="1:8">
      <c r="A2" s="43" t="s">
        <v>94</v>
      </c>
    </row>
    <row r="5" spans="1:8">
      <c r="B5" s="54" t="s">
        <v>95</v>
      </c>
      <c r="C5" s="54" t="s">
        <v>96</v>
      </c>
      <c r="D5" s="50" t="s">
        <v>95</v>
      </c>
      <c r="F5" s="16"/>
      <c r="G5" s="16"/>
      <c r="H5" s="16"/>
    </row>
    <row r="6" spans="1:8">
      <c r="B6" s="54" t="s">
        <v>91</v>
      </c>
      <c r="C6" s="54" t="s">
        <v>8</v>
      </c>
      <c r="D6" s="50" t="s">
        <v>97</v>
      </c>
      <c r="E6" s="33"/>
      <c r="F6" s="16"/>
      <c r="G6" s="16"/>
      <c r="H6" s="16"/>
    </row>
    <row r="7" spans="1:8">
      <c r="A7" s="43">
        <v>1988</v>
      </c>
      <c r="B7" s="62">
        <v>110803</v>
      </c>
      <c r="C7" s="62">
        <v>41265</v>
      </c>
      <c r="D7" s="62">
        <v>41276</v>
      </c>
      <c r="E7" s="33"/>
      <c r="F7" s="33"/>
      <c r="G7" s="33"/>
      <c r="H7" s="33"/>
    </row>
    <row r="8" spans="1:8">
      <c r="A8" s="43">
        <v>1989</v>
      </c>
      <c r="B8" s="62">
        <v>123124</v>
      </c>
      <c r="C8" s="62">
        <v>46395</v>
      </c>
      <c r="D8" s="62">
        <v>45753</v>
      </c>
      <c r="E8" s="33"/>
      <c r="F8" s="33"/>
      <c r="G8" s="33"/>
      <c r="H8" s="33"/>
    </row>
    <row r="9" spans="1:8">
      <c r="A9" s="43">
        <v>1990</v>
      </c>
      <c r="B9" s="62">
        <v>136134</v>
      </c>
      <c r="C9" s="62">
        <v>50869</v>
      </c>
      <c r="D9" s="62">
        <v>50709</v>
      </c>
      <c r="E9" s="33"/>
      <c r="F9" s="33"/>
      <c r="G9" s="33"/>
      <c r="H9" s="33"/>
    </row>
    <row r="10" spans="1:8">
      <c r="A10" s="43">
        <v>1991</v>
      </c>
      <c r="B10" s="62">
        <v>151297</v>
      </c>
      <c r="C10" s="62">
        <v>56097</v>
      </c>
      <c r="D10" s="62">
        <v>56038</v>
      </c>
      <c r="E10" s="33"/>
      <c r="F10" s="33"/>
      <c r="G10" s="33"/>
      <c r="H10" s="33"/>
    </row>
    <row r="11" spans="1:8">
      <c r="A11" s="43">
        <v>1992</v>
      </c>
      <c r="B11" s="62">
        <v>166916</v>
      </c>
      <c r="C11" s="62">
        <v>61247</v>
      </c>
      <c r="D11" s="62">
        <v>61294</v>
      </c>
      <c r="E11" s="33"/>
      <c r="F11" s="33"/>
      <c r="G11" s="33"/>
      <c r="H11" s="33"/>
    </row>
    <row r="12" spans="1:8">
      <c r="A12" s="43">
        <v>1993</v>
      </c>
      <c r="B12" s="62">
        <v>181247</v>
      </c>
      <c r="C12" s="62">
        <v>64452</v>
      </c>
      <c r="D12" s="62">
        <v>66816</v>
      </c>
      <c r="E12" s="33"/>
      <c r="F12" s="33"/>
      <c r="G12" s="33"/>
      <c r="H12" s="33"/>
    </row>
    <row r="13" spans="1:8">
      <c r="A13" s="43">
        <v>1994</v>
      </c>
      <c r="B13" s="62">
        <v>197787</v>
      </c>
      <c r="C13" s="62">
        <v>69893</v>
      </c>
      <c r="D13" s="62">
        <v>72292</v>
      </c>
      <c r="E13" s="33"/>
      <c r="F13" s="33"/>
      <c r="G13" s="33"/>
      <c r="H13" s="33"/>
    </row>
    <row r="14" spans="1:8">
      <c r="A14" s="43">
        <v>1995</v>
      </c>
      <c r="B14" s="62">
        <v>209907</v>
      </c>
      <c r="C14" s="62">
        <v>70393</v>
      </c>
      <c r="D14" s="62">
        <v>78120</v>
      </c>
      <c r="E14" s="33"/>
      <c r="F14" s="33"/>
      <c r="G14" s="33"/>
      <c r="H14" s="33"/>
    </row>
    <row r="15" spans="1:8">
      <c r="A15" s="43">
        <v>1996</v>
      </c>
      <c r="B15" s="62">
        <v>224227</v>
      </c>
      <c r="C15" s="62">
        <v>76344</v>
      </c>
      <c r="D15" s="62">
        <v>84032</v>
      </c>
      <c r="E15" s="33"/>
      <c r="F15" s="33"/>
      <c r="G15" s="33"/>
      <c r="H15" s="33"/>
    </row>
    <row r="16" spans="1:8">
      <c r="A16" s="43">
        <v>1997</v>
      </c>
      <c r="B16" s="62">
        <v>239591</v>
      </c>
      <c r="C16" s="62">
        <v>81817</v>
      </c>
      <c r="D16" s="62">
        <v>89921</v>
      </c>
      <c r="E16" s="33"/>
      <c r="F16" s="33"/>
      <c r="G16" s="33"/>
      <c r="H16" s="33"/>
    </row>
    <row r="17" spans="1:8">
      <c r="A17" s="43">
        <v>1998</v>
      </c>
      <c r="B17" s="62">
        <v>255436</v>
      </c>
      <c r="C17" s="62">
        <v>87180</v>
      </c>
      <c r="D17" s="62">
        <v>96294</v>
      </c>
      <c r="E17" s="33"/>
      <c r="F17" s="33"/>
      <c r="G17" s="33"/>
      <c r="H17" s="33"/>
    </row>
    <row r="18" spans="1:8">
      <c r="A18" s="43">
        <v>1999</v>
      </c>
      <c r="B18" s="62">
        <v>269781</v>
      </c>
      <c r="C18" s="62">
        <v>91279</v>
      </c>
      <c r="D18" s="62">
        <v>102412</v>
      </c>
      <c r="E18" s="33"/>
      <c r="F18" s="33"/>
      <c r="G18" s="33"/>
      <c r="H18" s="33"/>
    </row>
    <row r="19" spans="1:8">
      <c r="A19" s="43">
        <v>2000</v>
      </c>
      <c r="B19" s="62">
        <v>284154</v>
      </c>
      <c r="C19" s="62">
        <v>94546</v>
      </c>
      <c r="D19" s="62">
        <v>108828</v>
      </c>
      <c r="E19" s="33"/>
      <c r="F19" s="33"/>
      <c r="G19" s="33"/>
      <c r="H19" s="33"/>
    </row>
    <row r="20" spans="1:8">
      <c r="A20" s="43">
        <v>2001</v>
      </c>
      <c r="B20" s="62">
        <v>297263</v>
      </c>
      <c r="C20" s="62">
        <v>97820</v>
      </c>
      <c r="D20" s="62">
        <v>115347</v>
      </c>
      <c r="E20" s="33"/>
      <c r="F20" s="33"/>
      <c r="G20" s="33"/>
      <c r="H20" s="33"/>
    </row>
    <row r="21" spans="1:8">
      <c r="A21" s="43">
        <v>2002</v>
      </c>
      <c r="B21" s="62">
        <v>309368</v>
      </c>
      <c r="C21" s="62">
        <v>99983</v>
      </c>
      <c r="D21" s="62">
        <v>122211</v>
      </c>
      <c r="E21" s="33"/>
      <c r="F21" s="33"/>
      <c r="G21" s="33"/>
      <c r="H21" s="33"/>
    </row>
    <row r="22" spans="1:8">
      <c r="A22" s="43">
        <v>2003</v>
      </c>
      <c r="B22" s="62">
        <v>321044</v>
      </c>
      <c r="C22" s="62">
        <v>102681</v>
      </c>
      <c r="D22" s="62">
        <v>128967</v>
      </c>
      <c r="E22" s="33"/>
      <c r="F22" s="33"/>
      <c r="G22" s="33"/>
      <c r="H22" s="33"/>
    </row>
    <row r="23" spans="1:8">
      <c r="A23" s="43">
        <v>2004</v>
      </c>
      <c r="B23" s="62">
        <v>332514</v>
      </c>
      <c r="C23" s="62">
        <v>104983</v>
      </c>
      <c r="D23" s="62">
        <v>136370</v>
      </c>
      <c r="F23" s="33"/>
      <c r="G23" s="33"/>
      <c r="H23" s="33"/>
    </row>
    <row r="24" spans="1:8">
      <c r="A24" s="43">
        <v>2005</v>
      </c>
      <c r="B24" s="62">
        <v>344220</v>
      </c>
      <c r="C24" s="62">
        <v>107285</v>
      </c>
      <c r="D24" s="62">
        <v>143777</v>
      </c>
    </row>
    <row r="25" spans="1:8">
      <c r="A25" s="43">
        <v>2006</v>
      </c>
      <c r="B25" s="62">
        <v>357399</v>
      </c>
      <c r="C25" s="62">
        <v>111123</v>
      </c>
      <c r="D25" s="62">
        <v>151494</v>
      </c>
    </row>
    <row r="26" spans="1:8">
      <c r="A26" s="43">
        <v>2007</v>
      </c>
      <c r="B26" s="62">
        <v>370527</v>
      </c>
      <c r="C26" s="62">
        <v>111225</v>
      </c>
      <c r="D26" s="62">
        <v>158728</v>
      </c>
    </row>
    <row r="27" spans="1:8">
      <c r="A27" s="43">
        <v>2008</v>
      </c>
      <c r="B27" s="65">
        <v>384406</v>
      </c>
      <c r="C27" s="64">
        <v>112731</v>
      </c>
      <c r="D27" s="62">
        <v>165638</v>
      </c>
    </row>
    <row r="28" spans="1:8">
      <c r="A28" s="43">
        <v>2009</v>
      </c>
      <c r="B28" s="65">
        <v>399963</v>
      </c>
      <c r="C28" s="64">
        <v>116473</v>
      </c>
      <c r="D28" s="62">
        <v>172421</v>
      </c>
    </row>
    <row r="29" spans="1:8">
      <c r="A29" s="43">
        <v>2010</v>
      </c>
      <c r="B29" s="64">
        <v>415013</v>
      </c>
      <c r="C29" s="65">
        <v>116946</v>
      </c>
      <c r="D29" s="64">
        <v>179361</v>
      </c>
    </row>
    <row r="31" spans="1:8">
      <c r="A31" s="57"/>
      <c r="B31" s="56"/>
      <c r="C31" s="56"/>
      <c r="D31" s="56"/>
    </row>
    <row r="32" spans="1:8">
      <c r="A32" s="57"/>
      <c r="B32" s="56"/>
      <c r="C32" s="56"/>
      <c r="D32" s="56"/>
    </row>
    <row r="33" spans="1:4">
      <c r="A33" s="57"/>
      <c r="B33" s="56"/>
      <c r="C33" s="56"/>
      <c r="D33" s="56"/>
    </row>
    <row r="53" spans="2:4">
      <c r="B53" s="60"/>
      <c r="C53" s="60"/>
      <c r="D53" s="60"/>
    </row>
    <row r="54" spans="2:4">
      <c r="B54" s="60"/>
      <c r="C54" s="60"/>
      <c r="D54" s="60"/>
    </row>
    <row r="55" spans="2:4">
      <c r="B55" s="60"/>
      <c r="C55" s="60"/>
      <c r="D55" s="60"/>
    </row>
    <row r="56" spans="2:4">
      <c r="B56" s="60"/>
      <c r="C56" s="60"/>
      <c r="D56" s="60"/>
    </row>
    <row r="57" spans="2:4">
      <c r="B57" s="60"/>
      <c r="C57" s="60"/>
      <c r="D57" s="60"/>
    </row>
    <row r="58" spans="2:4">
      <c r="B58" s="60"/>
      <c r="C58" s="60"/>
      <c r="D58" s="60"/>
    </row>
    <row r="59" spans="2:4">
      <c r="B59" s="60"/>
      <c r="C59" s="60"/>
      <c r="D59" s="60"/>
    </row>
    <row r="60" spans="2:4">
      <c r="B60" s="60"/>
      <c r="C60" s="60"/>
      <c r="D60" s="60"/>
    </row>
    <row r="61" spans="2:4">
      <c r="B61" s="60"/>
      <c r="C61" s="60"/>
      <c r="D61" s="60"/>
    </row>
    <row r="62" spans="2:4">
      <c r="B62" s="60"/>
      <c r="C62" s="60"/>
      <c r="D62" s="60"/>
    </row>
    <row r="63" spans="2:4">
      <c r="B63" s="60"/>
      <c r="C63" s="60"/>
      <c r="D63" s="60"/>
    </row>
  </sheetData>
  <pageMargins left="0.75" right="0.75" top="1" bottom="1" header="0.5" footer="0.5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16"/>
  <sheetViews>
    <sheetView showGridLines="0" workbookViewId="0"/>
  </sheetViews>
  <sheetFormatPr defaultRowHeight="15"/>
  <cols>
    <col min="1" max="1" width="29.5703125" style="155" customWidth="1"/>
    <col min="2" max="3" width="8.42578125" style="154" customWidth="1"/>
    <col min="4" max="16384" width="9.140625" style="155"/>
  </cols>
  <sheetData>
    <row r="1" spans="1:4">
      <c r="A1" s="155" t="s">
        <v>425</v>
      </c>
    </row>
    <row r="2" spans="1:4">
      <c r="A2" s="155" t="s">
        <v>426</v>
      </c>
    </row>
    <row r="5" spans="1:4">
      <c r="B5" s="154" t="s">
        <v>427</v>
      </c>
      <c r="C5" s="154" t="s">
        <v>428</v>
      </c>
    </row>
    <row r="6" spans="1:4">
      <c r="A6" s="155" t="s">
        <v>429</v>
      </c>
      <c r="B6" s="162">
        <v>144.39655805999999</v>
      </c>
      <c r="C6" s="162">
        <v>67.133003317000004</v>
      </c>
      <c r="D6" s="159"/>
    </row>
    <row r="7" spans="1:4">
      <c r="A7" s="155" t="s">
        <v>430</v>
      </c>
      <c r="B7" s="162">
        <v>39.562304658999999</v>
      </c>
      <c r="C7" s="162">
        <v>12.098285836000001</v>
      </c>
      <c r="D7" s="159"/>
    </row>
    <row r="8" spans="1:4">
      <c r="A8" s="155" t="s">
        <v>431</v>
      </c>
      <c r="B8" s="162">
        <v>14.952085304000001</v>
      </c>
      <c r="C8" s="162">
        <v>8.2150121501999998</v>
      </c>
      <c r="D8" s="159"/>
    </row>
    <row r="9" spans="1:4">
      <c r="A9" s="155" t="s">
        <v>432</v>
      </c>
      <c r="B9" s="162">
        <v>33.115925179000001</v>
      </c>
      <c r="C9" s="162">
        <v>18.061988337999999</v>
      </c>
      <c r="D9" s="159"/>
    </row>
    <row r="10" spans="1:4">
      <c r="B10" s="162"/>
      <c r="C10" s="162"/>
    </row>
    <row r="11" spans="1:4">
      <c r="B11" s="162"/>
      <c r="C11" s="162"/>
    </row>
    <row r="12" spans="1:4">
      <c r="B12" s="162"/>
      <c r="C12" s="162"/>
    </row>
    <row r="13" spans="1:4">
      <c r="B13" s="162"/>
      <c r="C13" s="162"/>
    </row>
    <row r="14" spans="1:4">
      <c r="B14" s="162"/>
      <c r="C14" s="162"/>
    </row>
    <row r="16" spans="1:4">
      <c r="A16" s="155" t="s">
        <v>98</v>
      </c>
    </row>
  </sheetData>
  <pageMargins left="0.75" right="0.75" top="1" bottom="1" header="0.5" footer="0.5"/>
  <pageSetup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F16"/>
  <sheetViews>
    <sheetView showGridLines="0" workbookViewId="0"/>
  </sheetViews>
  <sheetFormatPr defaultRowHeight="15"/>
  <cols>
    <col min="1" max="1" width="29.5703125" style="155" customWidth="1"/>
    <col min="2" max="3" width="8.42578125" style="154" customWidth="1"/>
    <col min="4" max="4" width="18.5703125" style="154" bestFit="1" customWidth="1"/>
    <col min="5" max="16384" width="9.140625" style="155"/>
  </cols>
  <sheetData>
    <row r="1" spans="1:6">
      <c r="A1" s="155" t="s">
        <v>433</v>
      </c>
    </row>
    <row r="2" spans="1:6">
      <c r="A2" s="155" t="s">
        <v>434</v>
      </c>
    </row>
    <row r="4" spans="1:6">
      <c r="A4" s="153"/>
      <c r="B4" s="153" t="s">
        <v>435</v>
      </c>
      <c r="C4" s="153"/>
      <c r="D4" s="153"/>
      <c r="E4" s="153" t="s">
        <v>436</v>
      </c>
      <c r="F4" s="153"/>
    </row>
    <row r="5" spans="1:6">
      <c r="A5" s="153"/>
      <c r="B5" s="153" t="s">
        <v>437</v>
      </c>
      <c r="C5" s="153"/>
      <c r="D5" s="153"/>
      <c r="E5" s="153" t="s">
        <v>437</v>
      </c>
      <c r="F5" s="153"/>
    </row>
    <row r="6" spans="1:6">
      <c r="A6" s="155" t="s">
        <v>438</v>
      </c>
      <c r="B6" s="154" t="s">
        <v>427</v>
      </c>
      <c r="C6" s="154" t="s">
        <v>428</v>
      </c>
      <c r="D6" s="154" t="s">
        <v>438</v>
      </c>
      <c r="E6" s="154" t="s">
        <v>427</v>
      </c>
      <c r="F6" s="154" t="s">
        <v>428</v>
      </c>
    </row>
    <row r="7" spans="1:6">
      <c r="A7" s="155" t="s">
        <v>439</v>
      </c>
      <c r="B7" s="162">
        <v>21.401151631000001</v>
      </c>
      <c r="C7" s="162">
        <v>24.286546302000001</v>
      </c>
      <c r="D7" s="162" t="s">
        <v>440</v>
      </c>
      <c r="E7" s="162">
        <v>17.243942321999999</v>
      </c>
      <c r="F7" s="162">
        <v>16.251050714000002</v>
      </c>
    </row>
    <row r="8" spans="1:6">
      <c r="A8" s="155" t="s">
        <v>441</v>
      </c>
      <c r="B8" s="162">
        <v>12.380038387999999</v>
      </c>
      <c r="C8" s="162">
        <v>7.5713453698000004</v>
      </c>
      <c r="D8" s="162" t="s">
        <v>442</v>
      </c>
      <c r="E8" s="162">
        <v>13.512709975</v>
      </c>
      <c r="F8" s="162">
        <v>16.643317455999998</v>
      </c>
    </row>
    <row r="9" spans="1:6">
      <c r="A9" s="155" t="s">
        <v>443</v>
      </c>
      <c r="B9" s="162">
        <v>9.8848368521999994</v>
      </c>
      <c r="C9" s="162">
        <v>6.0570762959</v>
      </c>
      <c r="D9" s="162" t="s">
        <v>444</v>
      </c>
      <c r="E9" s="162">
        <v>11.86264308</v>
      </c>
      <c r="F9" s="162">
        <v>2.1574670775999998</v>
      </c>
    </row>
    <row r="10" spans="1:6">
      <c r="A10" s="155" t="s">
        <v>445</v>
      </c>
      <c r="B10" s="162">
        <v>7.5815738964000001</v>
      </c>
      <c r="C10" s="162">
        <v>7.1636575422000002</v>
      </c>
      <c r="D10" s="162" t="s">
        <v>446</v>
      </c>
      <c r="E10" s="162">
        <v>10.747733016</v>
      </c>
      <c r="F10" s="162">
        <v>15.074250490000001</v>
      </c>
    </row>
    <row r="11" spans="1:6">
      <c r="A11" s="155" t="s">
        <v>447</v>
      </c>
      <c r="B11" s="162">
        <v>5.7581573896</v>
      </c>
      <c r="C11" s="162">
        <v>10.483401281000001</v>
      </c>
      <c r="D11" s="162" t="s">
        <v>448</v>
      </c>
      <c r="E11" s="162">
        <v>5.1434517615999997</v>
      </c>
      <c r="F11" s="162">
        <v>1.7091622303</v>
      </c>
    </row>
    <row r="12" spans="1:6">
      <c r="A12" s="155" t="s">
        <v>449</v>
      </c>
      <c r="B12" s="162">
        <v>4.9584133076999999</v>
      </c>
      <c r="C12" s="162">
        <v>9.6680256261000004</v>
      </c>
      <c r="D12" s="162" t="s">
        <v>450</v>
      </c>
      <c r="E12" s="162">
        <v>5.069124424</v>
      </c>
      <c r="F12" s="162">
        <v>5.9680582796000001</v>
      </c>
    </row>
    <row r="13" spans="1:6">
      <c r="A13" s="155" t="s">
        <v>451</v>
      </c>
      <c r="B13" s="162">
        <v>4.5105566219000002</v>
      </c>
      <c r="C13" s="162">
        <v>5.0669772860000002</v>
      </c>
      <c r="D13" s="162" t="s">
        <v>452</v>
      </c>
      <c r="E13" s="162">
        <v>4.5636985282999998</v>
      </c>
      <c r="F13" s="162">
        <v>7.7892967218000004</v>
      </c>
    </row>
    <row r="14" spans="1:6">
      <c r="A14" s="155" t="s">
        <v>453</v>
      </c>
      <c r="B14" s="162">
        <v>4.2226487523999996</v>
      </c>
      <c r="C14" s="162">
        <v>0.4076878276</v>
      </c>
      <c r="D14" s="162" t="s">
        <v>454</v>
      </c>
      <c r="E14" s="162">
        <v>3.6271740746000001</v>
      </c>
      <c r="F14" s="162">
        <v>5.0434295321000002</v>
      </c>
    </row>
    <row r="15" spans="1:6">
      <c r="A15" s="155" t="s">
        <v>455</v>
      </c>
      <c r="B15" s="162">
        <v>3.8707613564000001</v>
      </c>
      <c r="C15" s="162">
        <v>2.5043680839000002</v>
      </c>
      <c r="D15" s="162" t="s">
        <v>456</v>
      </c>
      <c r="E15" s="162">
        <v>2.5419949457</v>
      </c>
      <c r="F15" s="162">
        <v>1.7932193891999999</v>
      </c>
    </row>
    <row r="16" spans="1:6">
      <c r="A16" s="155" t="s">
        <v>457</v>
      </c>
      <c r="B16" s="162">
        <v>3.8067818297999998</v>
      </c>
      <c r="C16" s="162">
        <v>6.9306930693000002</v>
      </c>
      <c r="D16" s="154" t="s">
        <v>458</v>
      </c>
      <c r="E16" s="162">
        <v>0.86219711610000005</v>
      </c>
      <c r="F16" s="162">
        <v>1.6811431774000001</v>
      </c>
    </row>
  </sheetData>
  <pageMargins left="0.75" right="0.75" top="1" bottom="1" header="0.5" footer="0.5"/>
  <pageSetup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2"/>
  <sheetViews>
    <sheetView showGridLines="0" workbookViewId="0"/>
  </sheetViews>
  <sheetFormatPr defaultRowHeight="15"/>
  <cols>
    <col min="1" max="1" width="9.140625" style="153"/>
    <col min="2" max="3" width="11" style="154" customWidth="1"/>
    <col min="4" max="16384" width="9.140625" style="155"/>
  </cols>
  <sheetData>
    <row r="1" spans="1:3">
      <c r="A1" s="153" t="s">
        <v>459</v>
      </c>
    </row>
    <row r="2" spans="1:3">
      <c r="A2" s="153" t="s">
        <v>460</v>
      </c>
    </row>
    <row r="4" spans="1:3">
      <c r="B4" s="154" t="s">
        <v>461</v>
      </c>
      <c r="C4" s="154" t="s">
        <v>462</v>
      </c>
    </row>
    <row r="5" spans="1:3">
      <c r="A5" s="153" t="s">
        <v>216</v>
      </c>
      <c r="B5" s="154" t="s">
        <v>463</v>
      </c>
      <c r="C5" s="154" t="s">
        <v>463</v>
      </c>
    </row>
    <row r="6" spans="1:3">
      <c r="A6" s="153">
        <v>0</v>
      </c>
      <c r="B6" s="156">
        <v>0</v>
      </c>
      <c r="C6" s="156">
        <v>0</v>
      </c>
    </row>
    <row r="7" spans="1:3">
      <c r="A7" s="153">
        <v>1</v>
      </c>
      <c r="B7" s="156">
        <v>0</v>
      </c>
      <c r="C7" s="156">
        <v>0</v>
      </c>
    </row>
    <row r="8" spans="1:3">
      <c r="A8" s="153">
        <v>2</v>
      </c>
      <c r="B8" s="156">
        <v>0</v>
      </c>
      <c r="C8" s="156">
        <v>0</v>
      </c>
    </row>
    <row r="9" spans="1:3">
      <c r="A9" s="153">
        <v>3</v>
      </c>
      <c r="B9" s="156">
        <v>0.03</v>
      </c>
      <c r="C9" s="156">
        <v>0.02</v>
      </c>
    </row>
    <row r="10" spans="1:3">
      <c r="A10" s="153">
        <v>4</v>
      </c>
      <c r="B10" s="156">
        <v>0.11</v>
      </c>
      <c r="C10" s="156">
        <v>0.03</v>
      </c>
    </row>
    <row r="11" spans="1:3">
      <c r="A11" s="153">
        <v>5</v>
      </c>
      <c r="B11" s="156">
        <v>0.19</v>
      </c>
      <c r="C11" s="156">
        <v>0.05</v>
      </c>
    </row>
    <row r="12" spans="1:3">
      <c r="A12" s="153">
        <v>6</v>
      </c>
      <c r="B12" s="156">
        <v>0.39</v>
      </c>
      <c r="C12" s="156">
        <v>7.0000000000000007E-2</v>
      </c>
    </row>
    <row r="13" spans="1:3">
      <c r="A13" s="153">
        <v>7</v>
      </c>
      <c r="B13" s="174">
        <v>0.47</v>
      </c>
      <c r="C13" s="174">
        <v>0.09</v>
      </c>
    </row>
    <row r="14" spans="1:3">
      <c r="A14" s="153">
        <v>8</v>
      </c>
      <c r="B14" s="174">
        <v>0.61</v>
      </c>
      <c r="C14" s="174">
        <v>0.11</v>
      </c>
    </row>
    <row r="15" spans="1:3">
      <c r="A15" s="153">
        <v>9</v>
      </c>
      <c r="B15" s="174">
        <v>0.84</v>
      </c>
      <c r="C15" s="174">
        <v>0.13</v>
      </c>
    </row>
    <row r="16" spans="1:3">
      <c r="A16" s="153">
        <v>10</v>
      </c>
      <c r="B16" s="174">
        <v>0.92</v>
      </c>
      <c r="C16" s="174">
        <v>0.17</v>
      </c>
    </row>
    <row r="17" spans="1:3">
      <c r="A17" s="153">
        <v>11</v>
      </c>
      <c r="B17" s="174">
        <v>1.01</v>
      </c>
      <c r="C17" s="174">
        <v>0.18</v>
      </c>
    </row>
    <row r="18" spans="1:3">
      <c r="A18" s="153">
        <v>12</v>
      </c>
      <c r="B18" s="174">
        <v>1.0900000000000001</v>
      </c>
      <c r="C18" s="174">
        <v>0.2</v>
      </c>
    </row>
    <row r="19" spans="1:3">
      <c r="A19" s="153">
        <v>13</v>
      </c>
      <c r="B19" s="174">
        <v>1.1499999999999999</v>
      </c>
      <c r="C19" s="174">
        <v>0.23</v>
      </c>
    </row>
    <row r="20" spans="1:3">
      <c r="A20" s="153">
        <v>14</v>
      </c>
      <c r="B20" s="174">
        <v>1.21</v>
      </c>
      <c r="C20" s="174">
        <v>0.24</v>
      </c>
    </row>
    <row r="21" spans="1:3">
      <c r="A21" s="153">
        <v>15</v>
      </c>
      <c r="B21" s="174">
        <v>1.23</v>
      </c>
      <c r="C21" s="174">
        <v>0.25</v>
      </c>
    </row>
    <row r="22" spans="1:3">
      <c r="A22" s="153">
        <v>16</v>
      </c>
      <c r="B22" s="174">
        <v>1.26</v>
      </c>
      <c r="C22" s="174">
        <v>0.26</v>
      </c>
    </row>
    <row r="23" spans="1:3">
      <c r="A23" s="153">
        <v>17</v>
      </c>
      <c r="B23" s="174">
        <v>1.29</v>
      </c>
      <c r="C23" s="174">
        <v>0.26</v>
      </c>
    </row>
    <row r="24" spans="1:3">
      <c r="A24" s="153">
        <v>18</v>
      </c>
      <c r="B24" s="174">
        <v>1.29</v>
      </c>
      <c r="C24" s="174">
        <v>0.27</v>
      </c>
    </row>
    <row r="25" spans="1:3">
      <c r="A25" s="153">
        <v>19</v>
      </c>
      <c r="B25" s="156">
        <v>1.32</v>
      </c>
      <c r="C25" s="156">
        <v>0.28000000000000003</v>
      </c>
    </row>
    <row r="26" spans="1:3">
      <c r="A26" s="153">
        <v>20</v>
      </c>
      <c r="B26" s="156">
        <v>1.32</v>
      </c>
      <c r="C26" s="156">
        <v>0.28999999999999998</v>
      </c>
    </row>
    <row r="27" spans="1:3">
      <c r="A27" s="153">
        <v>21</v>
      </c>
      <c r="B27" s="156">
        <v>1.32</v>
      </c>
      <c r="C27" s="156">
        <v>0.3</v>
      </c>
    </row>
    <row r="28" spans="1:3">
      <c r="A28" s="153">
        <v>22</v>
      </c>
      <c r="B28" s="156">
        <v>1.32</v>
      </c>
      <c r="C28" s="156">
        <v>0.32</v>
      </c>
    </row>
    <row r="29" spans="1:3">
      <c r="A29" s="153">
        <v>23</v>
      </c>
      <c r="B29" s="156">
        <v>1.35</v>
      </c>
      <c r="C29" s="156">
        <v>0.33</v>
      </c>
    </row>
    <row r="30" spans="1:3">
      <c r="A30" s="153">
        <v>24</v>
      </c>
      <c r="B30" s="156">
        <v>1.38</v>
      </c>
      <c r="C30" s="156">
        <v>0.36</v>
      </c>
    </row>
    <row r="31" spans="1:3">
      <c r="A31" s="153">
        <v>25</v>
      </c>
      <c r="B31" s="156">
        <v>1.47</v>
      </c>
      <c r="C31" s="156">
        <v>0.38</v>
      </c>
    </row>
    <row r="32" spans="1:3">
      <c r="A32" s="153">
        <v>26</v>
      </c>
      <c r="B32" s="156">
        <v>1.47</v>
      </c>
      <c r="C32" s="156">
        <v>0.39</v>
      </c>
    </row>
    <row r="33" spans="1:5">
      <c r="A33" s="153">
        <v>27</v>
      </c>
      <c r="B33" s="156">
        <v>1.47</v>
      </c>
      <c r="C33" s="156">
        <v>0.4</v>
      </c>
    </row>
    <row r="34" spans="1:5">
      <c r="A34" s="153">
        <v>28</v>
      </c>
      <c r="B34" s="156">
        <v>1.47</v>
      </c>
      <c r="C34" s="156">
        <v>0.4</v>
      </c>
    </row>
    <row r="35" spans="1:5">
      <c r="A35" s="153">
        <v>29</v>
      </c>
      <c r="B35" s="156">
        <v>1.47</v>
      </c>
      <c r="C35" s="156">
        <v>0.41</v>
      </c>
    </row>
    <row r="36" spans="1:5">
      <c r="A36" s="153">
        <v>30</v>
      </c>
      <c r="B36" s="156">
        <v>1.5</v>
      </c>
      <c r="C36" s="156">
        <v>0.42</v>
      </c>
    </row>
    <row r="37" spans="1:5">
      <c r="A37" s="153">
        <v>31</v>
      </c>
      <c r="B37" s="156">
        <v>1.53</v>
      </c>
      <c r="C37" s="156">
        <v>0.43</v>
      </c>
    </row>
    <row r="38" spans="1:5">
      <c r="A38" s="153">
        <v>32</v>
      </c>
      <c r="B38" s="156">
        <v>1.53</v>
      </c>
      <c r="C38" s="156">
        <v>0.43</v>
      </c>
    </row>
    <row r="39" spans="1:5">
      <c r="A39" s="153">
        <v>33</v>
      </c>
      <c r="B39" s="156">
        <v>1.53</v>
      </c>
      <c r="C39" s="156">
        <v>0.45</v>
      </c>
    </row>
    <row r="40" spans="1:5">
      <c r="A40" s="153">
        <v>34</v>
      </c>
      <c r="B40" s="156">
        <v>1.53</v>
      </c>
      <c r="C40" s="156">
        <v>0.46</v>
      </c>
    </row>
    <row r="41" spans="1:5">
      <c r="A41" s="153">
        <v>35</v>
      </c>
      <c r="B41" s="156">
        <v>1.59</v>
      </c>
      <c r="C41" s="156">
        <v>0.46</v>
      </c>
    </row>
    <row r="42" spans="1:5">
      <c r="A42" s="153">
        <v>36</v>
      </c>
      <c r="B42" s="156">
        <v>1.63</v>
      </c>
      <c r="C42" s="156">
        <v>0.48</v>
      </c>
      <c r="E42" s="278">
        <f>B42/C42</f>
        <v>3.395833333333333</v>
      </c>
    </row>
  </sheetData>
  <pageMargins left="0.75" right="0.75" top="1" bottom="1" header="0.5" footer="0.5"/>
  <pageSetup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C44"/>
  <sheetViews>
    <sheetView showGridLines="0" workbookViewId="0"/>
  </sheetViews>
  <sheetFormatPr defaultRowHeight="15"/>
  <cols>
    <col min="1" max="1" width="9.140625" style="153"/>
    <col min="2" max="3" width="11" style="154" customWidth="1"/>
    <col min="4" max="16384" width="9.140625" style="155"/>
  </cols>
  <sheetData>
    <row r="1" spans="1:3">
      <c r="A1" s="153" t="s">
        <v>464</v>
      </c>
    </row>
    <row r="2" spans="1:3">
      <c r="A2" s="153" t="s">
        <v>465</v>
      </c>
    </row>
    <row r="4" spans="1:3">
      <c r="B4" s="154" t="s">
        <v>466</v>
      </c>
      <c r="C4" s="154" t="s">
        <v>467</v>
      </c>
    </row>
    <row r="5" spans="1:3">
      <c r="A5" s="153" t="s">
        <v>216</v>
      </c>
      <c r="B5" s="154" t="s">
        <v>463</v>
      </c>
      <c r="C5" s="154" t="s">
        <v>463</v>
      </c>
    </row>
    <row r="6" spans="1:3">
      <c r="A6" s="153">
        <v>0</v>
      </c>
      <c r="B6" s="156">
        <v>0</v>
      </c>
      <c r="C6" s="156">
        <v>0</v>
      </c>
    </row>
    <row r="7" spans="1:3">
      <c r="A7" s="153">
        <v>1</v>
      </c>
      <c r="B7" s="156">
        <v>1.63</v>
      </c>
      <c r="C7" s="156">
        <v>13.05</v>
      </c>
    </row>
    <row r="8" spans="1:3">
      <c r="A8" s="153">
        <v>2</v>
      </c>
      <c r="B8" s="156">
        <v>3.04</v>
      </c>
      <c r="C8" s="156">
        <v>17.38</v>
      </c>
    </row>
    <row r="9" spans="1:3">
      <c r="A9" s="153">
        <v>3</v>
      </c>
      <c r="B9" s="156">
        <v>4.34</v>
      </c>
      <c r="C9" s="156">
        <v>20.18</v>
      </c>
    </row>
    <row r="10" spans="1:3">
      <c r="A10" s="153">
        <v>4</v>
      </c>
      <c r="B10" s="156">
        <v>5.27</v>
      </c>
      <c r="C10" s="156">
        <v>22.1</v>
      </c>
    </row>
    <row r="11" spans="1:3">
      <c r="A11" s="153">
        <v>5</v>
      </c>
      <c r="B11" s="156">
        <v>5.54</v>
      </c>
      <c r="C11" s="156">
        <v>23.62</v>
      </c>
    </row>
    <row r="12" spans="1:3">
      <c r="A12" s="153">
        <v>6</v>
      </c>
      <c r="B12" s="156">
        <v>5.8</v>
      </c>
      <c r="C12" s="156">
        <v>24.78</v>
      </c>
    </row>
    <row r="13" spans="1:3">
      <c r="A13" s="153">
        <v>7</v>
      </c>
      <c r="B13" s="174">
        <v>5.94</v>
      </c>
      <c r="C13" s="174">
        <v>25.78</v>
      </c>
    </row>
    <row r="14" spans="1:3">
      <c r="A14" s="153">
        <v>8</v>
      </c>
      <c r="B14" s="174">
        <v>6.35</v>
      </c>
      <c r="C14" s="174">
        <v>26.65</v>
      </c>
    </row>
    <row r="15" spans="1:3">
      <c r="A15" s="153">
        <v>9</v>
      </c>
      <c r="B15" s="174">
        <v>6.35</v>
      </c>
      <c r="C15" s="174">
        <v>27.45</v>
      </c>
    </row>
    <row r="16" spans="1:3">
      <c r="A16" s="153">
        <v>10</v>
      </c>
      <c r="B16" s="174">
        <v>6.49</v>
      </c>
      <c r="C16" s="174">
        <v>28.35</v>
      </c>
    </row>
    <row r="17" spans="1:3">
      <c r="A17" s="153">
        <v>11</v>
      </c>
      <c r="B17" s="174">
        <v>7.04</v>
      </c>
      <c r="C17" s="174">
        <v>29.03</v>
      </c>
    </row>
    <row r="18" spans="1:3">
      <c r="A18" s="153">
        <v>12</v>
      </c>
      <c r="B18" s="174">
        <v>7.74</v>
      </c>
      <c r="C18" s="174">
        <v>29.73</v>
      </c>
    </row>
    <row r="19" spans="1:3">
      <c r="A19" s="153">
        <v>13</v>
      </c>
      <c r="B19" s="174">
        <v>7.74</v>
      </c>
      <c r="C19" s="174">
        <v>30.34</v>
      </c>
    </row>
    <row r="20" spans="1:3">
      <c r="A20" s="153">
        <v>14</v>
      </c>
      <c r="B20" s="174">
        <v>8.02</v>
      </c>
      <c r="C20" s="174">
        <v>31.08</v>
      </c>
    </row>
    <row r="21" spans="1:3">
      <c r="A21" s="153">
        <v>15</v>
      </c>
      <c r="B21" s="174">
        <v>8.02</v>
      </c>
      <c r="C21" s="174">
        <v>31.68</v>
      </c>
    </row>
    <row r="22" spans="1:3">
      <c r="A22" s="153">
        <v>16</v>
      </c>
      <c r="B22" s="174">
        <v>8.02</v>
      </c>
      <c r="C22" s="174">
        <v>32.26</v>
      </c>
    </row>
    <row r="23" spans="1:3">
      <c r="A23" s="153">
        <v>17</v>
      </c>
      <c r="B23" s="174">
        <v>8.3000000000000007</v>
      </c>
      <c r="C23" s="174">
        <v>32.869999999999997</v>
      </c>
    </row>
    <row r="24" spans="1:3">
      <c r="A24" s="153">
        <v>18</v>
      </c>
      <c r="B24" s="174">
        <v>8.59</v>
      </c>
      <c r="C24" s="174">
        <v>33.5</v>
      </c>
    </row>
    <row r="25" spans="1:3">
      <c r="A25" s="153">
        <v>19</v>
      </c>
      <c r="B25" s="156">
        <v>9.0299999999999994</v>
      </c>
      <c r="C25" s="156">
        <v>34.020000000000003</v>
      </c>
    </row>
    <row r="26" spans="1:3">
      <c r="A26" s="153">
        <v>20</v>
      </c>
      <c r="B26" s="156">
        <v>9.0299999999999994</v>
      </c>
      <c r="C26" s="156">
        <v>34.590000000000003</v>
      </c>
    </row>
    <row r="27" spans="1:3">
      <c r="A27" s="153">
        <v>21</v>
      </c>
      <c r="B27" s="156">
        <v>9.18</v>
      </c>
      <c r="C27" s="156">
        <v>34.99</v>
      </c>
    </row>
    <row r="28" spans="1:3">
      <c r="A28" s="153">
        <v>22</v>
      </c>
      <c r="B28" s="156">
        <v>9.33</v>
      </c>
      <c r="C28" s="156">
        <v>35.409999999999997</v>
      </c>
    </row>
    <row r="29" spans="1:3">
      <c r="A29" s="153">
        <v>23</v>
      </c>
      <c r="B29" s="156">
        <v>9.4700000000000006</v>
      </c>
      <c r="C29" s="156">
        <v>36</v>
      </c>
    </row>
    <row r="30" spans="1:3">
      <c r="A30" s="153">
        <v>24</v>
      </c>
      <c r="B30" s="156">
        <v>9.92</v>
      </c>
      <c r="C30" s="156">
        <v>36.49</v>
      </c>
    </row>
    <row r="31" spans="1:3">
      <c r="A31" s="153">
        <v>25</v>
      </c>
      <c r="B31" s="156">
        <v>10.220000000000001</v>
      </c>
      <c r="C31" s="156">
        <v>36.99</v>
      </c>
    </row>
    <row r="32" spans="1:3">
      <c r="A32" s="153">
        <v>26</v>
      </c>
      <c r="B32" s="156">
        <v>10.37</v>
      </c>
      <c r="C32" s="156">
        <v>37.42</v>
      </c>
    </row>
    <row r="33" spans="1:3">
      <c r="A33" s="153">
        <v>27</v>
      </c>
      <c r="B33" s="156">
        <v>10.53</v>
      </c>
      <c r="C33" s="156">
        <v>37.83</v>
      </c>
    </row>
    <row r="34" spans="1:3">
      <c r="A34" s="153">
        <v>28</v>
      </c>
      <c r="B34" s="156">
        <v>10.68</v>
      </c>
      <c r="C34" s="156">
        <v>38.32</v>
      </c>
    </row>
    <row r="35" spans="1:3">
      <c r="A35" s="153">
        <v>29</v>
      </c>
      <c r="B35" s="156">
        <v>11.15</v>
      </c>
      <c r="C35" s="156">
        <v>38.729999999999997</v>
      </c>
    </row>
    <row r="36" spans="1:3">
      <c r="A36" s="153">
        <v>30</v>
      </c>
      <c r="B36" s="156">
        <v>11.3</v>
      </c>
      <c r="C36" s="156">
        <v>39.14</v>
      </c>
    </row>
    <row r="37" spans="1:3">
      <c r="A37" s="153">
        <v>31</v>
      </c>
      <c r="B37" s="156">
        <v>11.46</v>
      </c>
      <c r="C37" s="156">
        <v>39.56</v>
      </c>
    </row>
    <row r="38" spans="1:3">
      <c r="A38" s="153">
        <v>32</v>
      </c>
      <c r="B38" s="156">
        <v>11.62</v>
      </c>
      <c r="C38" s="156">
        <v>39.94</v>
      </c>
    </row>
    <row r="39" spans="1:3">
      <c r="A39" s="153">
        <v>33</v>
      </c>
      <c r="B39" s="156">
        <v>11.62</v>
      </c>
      <c r="C39" s="156">
        <v>40.29</v>
      </c>
    </row>
    <row r="40" spans="1:3">
      <c r="A40" s="153">
        <v>34</v>
      </c>
      <c r="B40" s="156">
        <v>12.25</v>
      </c>
      <c r="C40" s="156">
        <v>40.64</v>
      </c>
    </row>
    <row r="41" spans="1:3">
      <c r="A41" s="153">
        <v>35</v>
      </c>
      <c r="B41" s="156">
        <v>12.42</v>
      </c>
      <c r="C41" s="156">
        <v>41.03</v>
      </c>
    </row>
    <row r="42" spans="1:3">
      <c r="A42" s="153">
        <v>36</v>
      </c>
      <c r="B42" s="156">
        <v>12.58</v>
      </c>
      <c r="C42" s="156">
        <v>41.29</v>
      </c>
    </row>
    <row r="44" spans="1:3">
      <c r="B44" s="156"/>
    </row>
  </sheetData>
  <pageMargins left="0.75" right="0.75" top="1" bottom="1" header="0.5" footer="0.5"/>
  <pageSetup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B37"/>
  <sheetViews>
    <sheetView showGridLines="0" zoomScaleNormal="100" workbookViewId="0">
      <selection activeCell="B40" sqref="B40"/>
    </sheetView>
  </sheetViews>
  <sheetFormatPr defaultRowHeight="15"/>
  <cols>
    <col min="1" max="1" width="10.85546875" style="55" customWidth="1"/>
    <col min="2" max="2" width="24.42578125" style="50" customWidth="1"/>
    <col min="3" max="16384" width="9.140625" style="16"/>
  </cols>
  <sheetData>
    <row r="1" spans="1:2">
      <c r="A1" s="55" t="s">
        <v>468</v>
      </c>
    </row>
    <row r="2" spans="1:2">
      <c r="A2" s="76" t="s">
        <v>642</v>
      </c>
    </row>
    <row r="3" spans="1:2">
      <c r="A3" s="71"/>
    </row>
    <row r="4" spans="1:2">
      <c r="A4" s="76"/>
    </row>
    <row r="5" spans="1:2">
      <c r="B5" s="219" t="s">
        <v>469</v>
      </c>
    </row>
    <row r="6" spans="1:2">
      <c r="A6" s="55">
        <v>2000</v>
      </c>
      <c r="B6" s="149">
        <v>32.799999999999997</v>
      </c>
    </row>
    <row r="7" spans="1:2">
      <c r="A7" s="55">
        <v>2001</v>
      </c>
      <c r="B7" s="149">
        <v>37</v>
      </c>
    </row>
    <row r="8" spans="1:2">
      <c r="A8" s="55">
        <v>2002</v>
      </c>
      <c r="B8" s="149">
        <v>35.299999999999997</v>
      </c>
    </row>
    <row r="9" spans="1:2">
      <c r="A9" s="55">
        <v>2003</v>
      </c>
      <c r="B9" s="149">
        <v>35.700000000000003</v>
      </c>
    </row>
    <row r="10" spans="1:2">
      <c r="A10" s="55">
        <v>2004</v>
      </c>
      <c r="B10" s="149">
        <v>34.4</v>
      </c>
    </row>
    <row r="11" spans="1:2">
      <c r="A11" s="55">
        <v>2005</v>
      </c>
      <c r="B11" s="149">
        <v>35.9</v>
      </c>
    </row>
    <row r="12" spans="1:2">
      <c r="A12" s="55">
        <v>2006</v>
      </c>
      <c r="B12" s="149">
        <v>37</v>
      </c>
    </row>
    <row r="13" spans="1:2">
      <c r="A13" s="55">
        <v>2007</v>
      </c>
      <c r="B13" s="149">
        <v>35.6</v>
      </c>
    </row>
    <row r="14" spans="1:2">
      <c r="A14" s="55">
        <v>2008</v>
      </c>
      <c r="B14" s="149">
        <v>33.6</v>
      </c>
    </row>
    <row r="15" spans="1:2">
      <c r="A15" s="55">
        <v>2009</v>
      </c>
      <c r="B15" s="149">
        <v>35.799999999999997</v>
      </c>
    </row>
    <row r="16" spans="1:2">
      <c r="A16" s="55">
        <v>2010</v>
      </c>
      <c r="B16" s="149">
        <v>34</v>
      </c>
    </row>
    <row r="17" spans="1:2">
      <c r="A17" s="90"/>
      <c r="B17" s="54"/>
    </row>
    <row r="18" spans="1:2">
      <c r="A18" s="90"/>
      <c r="B18" s="54"/>
    </row>
    <row r="19" spans="1:2">
      <c r="A19" s="90"/>
      <c r="B19" s="54"/>
    </row>
    <row r="20" spans="1:2">
      <c r="A20" s="90"/>
      <c r="B20" s="54"/>
    </row>
    <row r="21" spans="1:2">
      <c r="A21" s="76"/>
      <c r="B21" s="52"/>
    </row>
    <row r="22" spans="1:2">
      <c r="A22" s="181"/>
      <c r="B22" s="52"/>
    </row>
    <row r="23" spans="1:2">
      <c r="A23" s="76"/>
      <c r="B23" s="52"/>
    </row>
    <row r="24" spans="1:2">
      <c r="A24" s="76"/>
      <c r="B24" s="52"/>
    </row>
    <row r="25" spans="1:2">
      <c r="A25" s="76"/>
      <c r="B25" s="52"/>
    </row>
    <row r="26" spans="1:2">
      <c r="A26" s="76"/>
      <c r="B26" s="52"/>
    </row>
    <row r="27" spans="1:2">
      <c r="A27" s="76"/>
      <c r="B27" s="52"/>
    </row>
    <row r="28" spans="1:2">
      <c r="A28" s="76"/>
      <c r="B28" s="52"/>
    </row>
    <row r="29" spans="1:2">
      <c r="A29" s="76"/>
      <c r="B29" s="52"/>
    </row>
    <row r="30" spans="1:2">
      <c r="A30" s="76"/>
      <c r="B30" s="52"/>
    </row>
    <row r="31" spans="1:2">
      <c r="A31" s="76"/>
      <c r="B31" s="52"/>
    </row>
    <row r="32" spans="1:2">
      <c r="A32" s="76"/>
      <c r="B32" s="52"/>
    </row>
    <row r="33" spans="1:2">
      <c r="A33" s="76"/>
      <c r="B33" s="52"/>
    </row>
    <row r="34" spans="1:2">
      <c r="A34" s="76"/>
      <c r="B34" s="52"/>
    </row>
    <row r="35" spans="1:2">
      <c r="A35" s="76"/>
      <c r="B35" s="52"/>
    </row>
    <row r="36" spans="1:2">
      <c r="B36" s="52"/>
    </row>
    <row r="37" spans="1:2">
      <c r="B37" s="67"/>
    </row>
  </sheetData>
  <pageMargins left="0.75" right="0.75" top="1" bottom="1" header="0.5" footer="0.5"/>
  <pageSetup scale="78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P22"/>
  <sheetViews>
    <sheetView showGridLines="0" zoomScaleNormal="100" workbookViewId="0">
      <selection activeCell="B40" sqref="B40"/>
    </sheetView>
  </sheetViews>
  <sheetFormatPr defaultRowHeight="15"/>
  <cols>
    <col min="1" max="1" width="6.7109375" style="76" customWidth="1"/>
    <col min="2" max="2" width="8.5703125" style="76" customWidth="1"/>
    <col min="3" max="3" width="8.5703125" style="16" customWidth="1"/>
    <col min="4" max="4" width="8.5703125" style="76" customWidth="1"/>
    <col min="5" max="6" width="8.5703125" style="16" customWidth="1"/>
    <col min="7" max="7" width="9.5703125" style="76" customWidth="1"/>
    <col min="8" max="8" width="7.42578125" style="16" customWidth="1"/>
    <col min="9" max="9" width="10.28515625" style="76" customWidth="1"/>
    <col min="10" max="10" width="8" style="16" customWidth="1"/>
    <col min="11" max="11" width="3.85546875" style="16" customWidth="1"/>
    <col min="12" max="12" width="10.28515625" style="76" customWidth="1"/>
    <col min="13" max="13" width="9.140625" style="16"/>
    <col min="14" max="14" width="10.28515625" style="76" customWidth="1"/>
    <col min="15" max="16384" width="9.140625" style="16"/>
  </cols>
  <sheetData>
    <row r="1" spans="1:15">
      <c r="A1" s="55" t="s">
        <v>470</v>
      </c>
      <c r="B1" s="55"/>
      <c r="G1" s="55"/>
      <c r="I1" s="55"/>
      <c r="L1" s="55"/>
      <c r="N1" s="55"/>
    </row>
    <row r="2" spans="1:15">
      <c r="A2" s="55" t="s">
        <v>643</v>
      </c>
      <c r="B2" s="55"/>
      <c r="G2" s="55"/>
      <c r="I2" s="55"/>
      <c r="L2" s="55"/>
      <c r="N2" s="55"/>
    </row>
    <row r="3" spans="1:15">
      <c r="A3" s="55"/>
      <c r="B3" s="55"/>
      <c r="G3" s="55"/>
      <c r="I3" s="55"/>
      <c r="L3" s="55"/>
      <c r="N3" s="55"/>
    </row>
    <row r="4" spans="1:15">
      <c r="A4" s="55"/>
      <c r="B4" s="55"/>
      <c r="G4" s="55"/>
      <c r="I4" s="55"/>
      <c r="L4" s="55"/>
      <c r="N4" s="55"/>
    </row>
    <row r="5" spans="1:15">
      <c r="B5" s="50" t="s">
        <v>471</v>
      </c>
      <c r="C5" s="33" t="s">
        <v>472</v>
      </c>
      <c r="D5" s="33" t="s">
        <v>473</v>
      </c>
      <c r="E5" s="33" t="s">
        <v>474</v>
      </c>
      <c r="F5" s="50" t="s">
        <v>37</v>
      </c>
      <c r="G5" s="33" t="s">
        <v>166</v>
      </c>
      <c r="H5" s="50" t="s">
        <v>301</v>
      </c>
      <c r="I5" s="50"/>
      <c r="J5" s="33"/>
      <c r="K5" s="33"/>
      <c r="L5" s="33"/>
      <c r="M5" s="50"/>
      <c r="N5" s="33"/>
      <c r="O5" s="50"/>
    </row>
    <row r="6" spans="1:15">
      <c r="A6" s="55" t="s">
        <v>72</v>
      </c>
      <c r="B6" s="54">
        <v>817.69849999999997</v>
      </c>
      <c r="C6" s="54">
        <v>564.62540000000001</v>
      </c>
      <c r="D6" s="54">
        <v>410.02089999999998</v>
      </c>
      <c r="E6" s="54">
        <v>415.94569999999999</v>
      </c>
      <c r="F6" s="54">
        <v>429.15199999999999</v>
      </c>
      <c r="G6" s="54">
        <v>559.75900000000001</v>
      </c>
      <c r="H6" s="54">
        <v>494.88459999999998</v>
      </c>
      <c r="I6" s="54"/>
      <c r="J6" s="54"/>
      <c r="K6" s="54"/>
      <c r="L6" s="54"/>
      <c r="M6" s="54"/>
      <c r="N6" s="54"/>
      <c r="O6" s="54"/>
    </row>
    <row r="7" spans="1:15">
      <c r="A7" s="76" t="s">
        <v>290</v>
      </c>
      <c r="B7" s="54">
        <v>1130.0239999999999</v>
      </c>
      <c r="C7" s="54">
        <v>642.58090000000004</v>
      </c>
      <c r="D7" s="54">
        <v>452.60219999999998</v>
      </c>
      <c r="E7" s="54">
        <v>504.31740000000002</v>
      </c>
      <c r="F7" s="54">
        <v>462.52589999999998</v>
      </c>
      <c r="G7" s="54">
        <v>622.45680000000004</v>
      </c>
      <c r="H7" s="54">
        <v>431.90780000000001</v>
      </c>
      <c r="I7" s="54"/>
      <c r="J7" s="54"/>
      <c r="K7" s="54"/>
      <c r="L7" s="54"/>
      <c r="M7" s="54"/>
      <c r="N7" s="54"/>
      <c r="O7" s="54"/>
    </row>
    <row r="8" spans="1:15">
      <c r="A8" s="76" t="s">
        <v>291</v>
      </c>
      <c r="B8" s="54">
        <v>1130.308</v>
      </c>
      <c r="C8" s="54">
        <v>897.21190000000001</v>
      </c>
      <c r="D8" s="54">
        <v>729.01900000000001</v>
      </c>
      <c r="E8" s="54">
        <v>674.43460000000005</v>
      </c>
      <c r="F8" s="54">
        <v>743.87199999999996</v>
      </c>
      <c r="G8" s="54">
        <v>913.25109999999995</v>
      </c>
      <c r="H8" s="54">
        <v>1001.457</v>
      </c>
      <c r="I8" s="54"/>
      <c r="J8" s="54"/>
      <c r="K8" s="54"/>
      <c r="L8" s="54"/>
      <c r="M8" s="54"/>
      <c r="N8" s="54"/>
      <c r="O8" s="54"/>
    </row>
    <row r="9" spans="1:15">
      <c r="A9" s="76" t="s">
        <v>319</v>
      </c>
      <c r="B9" s="54">
        <v>526.05669999999998</v>
      </c>
      <c r="C9" s="54">
        <v>404.54430000000002</v>
      </c>
      <c r="D9" s="54">
        <v>251.76159999999999</v>
      </c>
      <c r="E9" s="54">
        <v>244.4674</v>
      </c>
      <c r="F9" s="54">
        <v>291.01459999999997</v>
      </c>
      <c r="G9" s="54">
        <v>309.83150000000001</v>
      </c>
      <c r="H9" s="54">
        <v>352.00099999999998</v>
      </c>
      <c r="I9" s="54"/>
      <c r="J9" s="54"/>
      <c r="K9" s="54"/>
      <c r="L9" s="54"/>
      <c r="M9" s="54"/>
      <c r="N9" s="54"/>
      <c r="O9" s="54"/>
    </row>
    <row r="10" spans="1:15">
      <c r="K10" s="76"/>
      <c r="L10" s="16"/>
    </row>
    <row r="11" spans="1:15">
      <c r="B11" s="50"/>
      <c r="C11" s="33"/>
      <c r="D11" s="33"/>
      <c r="E11" s="33"/>
      <c r="F11" s="50"/>
      <c r="G11" s="33"/>
      <c r="H11" s="50"/>
      <c r="K11" s="76"/>
      <c r="L11" s="16"/>
    </row>
    <row r="12" spans="1:15">
      <c r="A12" s="55"/>
      <c r="B12" s="54"/>
      <c r="C12" s="54"/>
      <c r="D12" s="54"/>
      <c r="E12" s="54"/>
      <c r="F12" s="54"/>
      <c r="G12" s="54"/>
      <c r="H12" s="54"/>
      <c r="J12" s="76"/>
      <c r="K12" s="76"/>
      <c r="L12" s="16"/>
      <c r="M12" s="76"/>
      <c r="N12" s="16"/>
    </row>
    <row r="13" spans="1:15">
      <c r="B13" s="54"/>
      <c r="C13" s="54"/>
      <c r="D13" s="54"/>
      <c r="E13" s="54"/>
      <c r="F13" s="54"/>
      <c r="G13" s="54"/>
      <c r="H13" s="54"/>
      <c r="I13" s="50"/>
      <c r="J13" s="33"/>
      <c r="K13" s="50"/>
      <c r="L13" s="33"/>
      <c r="M13" s="50"/>
      <c r="N13" s="33"/>
    </row>
    <row r="14" spans="1:15">
      <c r="B14" s="54"/>
      <c r="C14" s="54"/>
      <c r="D14" s="54"/>
      <c r="E14" s="54"/>
      <c r="F14" s="54"/>
      <c r="G14" s="54"/>
      <c r="H14" s="54"/>
      <c r="I14" s="50"/>
      <c r="J14" s="50"/>
      <c r="K14" s="50"/>
      <c r="L14" s="50"/>
      <c r="M14" s="50"/>
      <c r="N14" s="50"/>
    </row>
    <row r="15" spans="1:15">
      <c r="B15" s="54"/>
      <c r="C15" s="54"/>
      <c r="D15" s="54"/>
      <c r="E15" s="54"/>
      <c r="F15" s="54"/>
      <c r="G15" s="54"/>
      <c r="H15" s="54"/>
      <c r="I15" s="50"/>
      <c r="J15" s="50"/>
      <c r="K15" s="50"/>
      <c r="L15" s="50"/>
      <c r="M15" s="50"/>
      <c r="N15" s="50"/>
    </row>
    <row r="16" spans="1:15">
      <c r="B16" s="50"/>
      <c r="C16" s="50"/>
      <c r="D16" s="50"/>
      <c r="E16" s="50"/>
      <c r="F16" s="50"/>
      <c r="G16" s="50"/>
      <c r="I16" s="50"/>
      <c r="J16" s="50"/>
      <c r="K16" s="50"/>
      <c r="L16" s="50"/>
      <c r="M16" s="50"/>
      <c r="N16" s="50"/>
    </row>
    <row r="17" spans="2:16">
      <c r="B17" s="50"/>
      <c r="C17" s="50"/>
      <c r="D17" s="50"/>
      <c r="E17" s="50"/>
      <c r="F17" s="50"/>
      <c r="G17" s="50"/>
      <c r="I17" s="50"/>
      <c r="J17" s="50"/>
      <c r="K17" s="50"/>
      <c r="L17" s="50"/>
      <c r="M17" s="50"/>
      <c r="N17" s="50"/>
    </row>
    <row r="19" spans="2:16">
      <c r="H19" s="33"/>
      <c r="I19" s="52"/>
      <c r="J19" s="50"/>
      <c r="K19" s="52"/>
      <c r="L19" s="50"/>
      <c r="M19" s="50"/>
      <c r="N19" s="52"/>
      <c r="O19" s="33"/>
      <c r="P19" s="52"/>
    </row>
    <row r="20" spans="2:16">
      <c r="H20" s="184"/>
      <c r="I20" s="53"/>
      <c r="J20" s="184"/>
      <c r="K20" s="53"/>
      <c r="L20" s="184"/>
      <c r="M20" s="184"/>
      <c r="N20" s="53"/>
      <c r="O20" s="184"/>
      <c r="P20" s="52"/>
    </row>
    <row r="21" spans="2:16">
      <c r="H21" s="184"/>
      <c r="I21" s="53"/>
      <c r="J21" s="184"/>
      <c r="K21" s="53"/>
      <c r="L21" s="184"/>
      <c r="M21" s="184"/>
      <c r="N21" s="53"/>
      <c r="O21" s="184"/>
      <c r="P21" s="52"/>
    </row>
    <row r="22" spans="2:16">
      <c r="H22" s="184"/>
      <c r="I22" s="53"/>
      <c r="J22" s="184"/>
      <c r="K22" s="53"/>
      <c r="L22" s="184"/>
      <c r="M22" s="184"/>
      <c r="N22" s="53"/>
      <c r="O22" s="184"/>
      <c r="P22" s="52"/>
    </row>
  </sheetData>
  <pageMargins left="0.75" right="0.75" top="1" bottom="1" header="0.5" footer="0.5"/>
  <pageSetup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P30"/>
  <sheetViews>
    <sheetView showGridLines="0" zoomScaleNormal="100" workbookViewId="0">
      <selection activeCell="B40" sqref="B40"/>
    </sheetView>
  </sheetViews>
  <sheetFormatPr defaultRowHeight="15"/>
  <cols>
    <col min="1" max="1" width="6.7109375" style="76" customWidth="1"/>
    <col min="2" max="2" width="8.5703125" style="76" customWidth="1"/>
    <col min="3" max="3" width="8.5703125" style="16" customWidth="1"/>
    <col min="4" max="4" width="8.5703125" style="76" customWidth="1"/>
    <col min="5" max="6" width="8.5703125" style="16" customWidth="1"/>
    <col min="7" max="7" width="8.5703125" style="76" customWidth="1"/>
    <col min="8" max="8" width="7.42578125" style="16" customWidth="1"/>
    <col min="9" max="9" width="10.28515625" style="76" customWidth="1"/>
    <col min="10" max="10" width="8" style="16" customWidth="1"/>
    <col min="11" max="11" width="3.85546875" style="16" customWidth="1"/>
    <col min="12" max="12" width="10.28515625" style="76" customWidth="1"/>
    <col min="13" max="13" width="9.140625" style="16"/>
    <col min="14" max="14" width="10.28515625" style="76" customWidth="1"/>
    <col min="15" max="16384" width="9.140625" style="16"/>
  </cols>
  <sheetData>
    <row r="1" spans="1:15">
      <c r="A1" s="55" t="s">
        <v>475</v>
      </c>
      <c r="B1" s="55"/>
      <c r="G1" s="55"/>
      <c r="I1" s="55"/>
      <c r="L1" s="55"/>
      <c r="N1" s="55"/>
    </row>
    <row r="2" spans="1:15">
      <c r="A2" s="55" t="s">
        <v>644</v>
      </c>
      <c r="B2" s="55"/>
      <c r="G2" s="55"/>
      <c r="I2" s="55"/>
      <c r="L2" s="55"/>
      <c r="N2" s="55"/>
    </row>
    <row r="3" spans="1:15">
      <c r="A3" s="55"/>
      <c r="B3" s="55"/>
      <c r="G3" s="55"/>
      <c r="I3" s="55"/>
      <c r="L3" s="55"/>
      <c r="N3" s="55"/>
    </row>
    <row r="4" spans="1:15">
      <c r="A4" s="55"/>
      <c r="B4" s="55"/>
      <c r="G4" s="55"/>
      <c r="I4" s="55"/>
      <c r="L4" s="55"/>
      <c r="N4" s="55"/>
    </row>
    <row r="5" spans="1:15">
      <c r="A5" s="76" t="s">
        <v>476</v>
      </c>
    </row>
    <row r="6" spans="1:15">
      <c r="B6" s="50" t="s">
        <v>471</v>
      </c>
      <c r="C6" s="33" t="s">
        <v>472</v>
      </c>
      <c r="D6" s="33" t="s">
        <v>473</v>
      </c>
      <c r="E6" s="33" t="s">
        <v>474</v>
      </c>
      <c r="F6" s="50" t="s">
        <v>37</v>
      </c>
      <c r="G6" s="33" t="s">
        <v>166</v>
      </c>
      <c r="H6" s="50" t="s">
        <v>301</v>
      </c>
      <c r="I6" s="50"/>
      <c r="J6" s="50"/>
      <c r="L6" s="50"/>
      <c r="M6" s="50"/>
      <c r="N6" s="50"/>
      <c r="O6" s="50"/>
    </row>
    <row r="7" spans="1:15">
      <c r="A7" s="55" t="s">
        <v>72</v>
      </c>
      <c r="B7" s="52">
        <v>29.7561</v>
      </c>
      <c r="C7" s="52">
        <v>33.008499999999998</v>
      </c>
      <c r="D7" s="52">
        <v>30.2834</v>
      </c>
      <c r="E7" s="52">
        <v>39.5443</v>
      </c>
      <c r="F7" s="52">
        <v>36.564</v>
      </c>
      <c r="G7" s="52">
        <v>35.546999999999997</v>
      </c>
      <c r="H7" s="52">
        <v>29.729700000000001</v>
      </c>
      <c r="I7" s="52"/>
      <c r="J7" s="52"/>
      <c r="K7" s="52"/>
      <c r="L7" s="52"/>
      <c r="M7" s="52"/>
      <c r="N7" s="52"/>
      <c r="O7" s="50"/>
    </row>
    <row r="8" spans="1:15">
      <c r="A8" s="76" t="s">
        <v>290</v>
      </c>
      <c r="B8" s="52">
        <v>30.252099999999999</v>
      </c>
      <c r="C8" s="52">
        <v>29.936299999999999</v>
      </c>
      <c r="D8" s="52">
        <v>37.473199999999999</v>
      </c>
      <c r="E8" s="52">
        <v>49.470999999999997</v>
      </c>
      <c r="F8" s="31">
        <v>45.779899999999998</v>
      </c>
      <c r="G8" s="31">
        <v>44.6494</v>
      </c>
      <c r="H8" s="31">
        <v>47.852800000000002</v>
      </c>
      <c r="I8" s="52"/>
      <c r="J8" s="52"/>
      <c r="K8" s="52"/>
      <c r="L8" s="52"/>
      <c r="M8" s="54"/>
      <c r="N8" s="52"/>
      <c r="O8" s="52"/>
    </row>
    <row r="9" spans="1:15">
      <c r="A9" s="76" t="s">
        <v>291</v>
      </c>
      <c r="B9" s="52">
        <v>27.586200000000002</v>
      </c>
      <c r="C9" s="52">
        <v>33.8521</v>
      </c>
      <c r="D9" s="52">
        <v>29.5349</v>
      </c>
      <c r="E9" s="52">
        <v>44.329900000000002</v>
      </c>
      <c r="F9" s="31">
        <v>37.209299999999999</v>
      </c>
      <c r="G9" s="31">
        <v>35.0105</v>
      </c>
      <c r="H9" s="31">
        <v>23.529399999999999</v>
      </c>
      <c r="I9" s="52"/>
      <c r="J9" s="52"/>
      <c r="K9" s="52"/>
      <c r="L9" s="52"/>
      <c r="M9" s="54"/>
      <c r="N9" s="52"/>
      <c r="O9" s="52"/>
    </row>
    <row r="10" spans="1:15">
      <c r="A10" s="76" t="s">
        <v>319</v>
      </c>
      <c r="B10" s="52">
        <v>31.3218</v>
      </c>
      <c r="C10" s="52">
        <v>33.75</v>
      </c>
      <c r="D10" s="52">
        <v>26.5487</v>
      </c>
      <c r="E10" s="52">
        <v>26.5563</v>
      </c>
      <c r="F10" s="53">
        <v>30.2102</v>
      </c>
      <c r="G10" s="53">
        <v>23.506499999999999</v>
      </c>
      <c r="H10" s="53">
        <v>20.338999999999999</v>
      </c>
      <c r="I10" s="52"/>
      <c r="J10" s="52"/>
      <c r="K10" s="52"/>
      <c r="L10" s="52"/>
      <c r="M10" s="54"/>
      <c r="N10" s="52"/>
      <c r="O10" s="52"/>
    </row>
    <row r="11" spans="1:15">
      <c r="K11" s="76"/>
      <c r="L11" s="50"/>
      <c r="M11" s="54"/>
      <c r="N11" s="50"/>
      <c r="O11" s="52"/>
    </row>
    <row r="12" spans="1:15">
      <c r="A12" s="76" t="s">
        <v>477</v>
      </c>
      <c r="K12" s="76"/>
      <c r="L12" s="16"/>
    </row>
    <row r="13" spans="1:15">
      <c r="B13" s="50" t="s">
        <v>471</v>
      </c>
      <c r="C13" s="33" t="s">
        <v>472</v>
      </c>
      <c r="D13" s="33" t="s">
        <v>473</v>
      </c>
      <c r="E13" s="33" t="s">
        <v>474</v>
      </c>
      <c r="F13" s="50" t="s">
        <v>37</v>
      </c>
      <c r="G13" s="33" t="s">
        <v>166</v>
      </c>
      <c r="H13" s="50" t="s">
        <v>301</v>
      </c>
      <c r="I13" s="50"/>
      <c r="J13" s="33"/>
      <c r="K13" s="50"/>
      <c r="L13" s="33"/>
      <c r="M13" s="50"/>
      <c r="N13" s="33"/>
    </row>
    <row r="14" spans="1:15">
      <c r="A14" s="55" t="s">
        <v>72</v>
      </c>
      <c r="B14" s="54">
        <v>820</v>
      </c>
      <c r="C14" s="54">
        <v>821</v>
      </c>
      <c r="D14" s="54">
        <v>1694</v>
      </c>
      <c r="E14" s="54">
        <v>4433</v>
      </c>
      <c r="F14" s="54">
        <v>4901</v>
      </c>
      <c r="G14" s="54">
        <v>2349</v>
      </c>
      <c r="H14" s="54">
        <v>518</v>
      </c>
      <c r="I14" s="54"/>
      <c r="J14" s="50"/>
      <c r="K14" s="50"/>
      <c r="L14" s="50"/>
      <c r="M14" s="50"/>
      <c r="N14" s="50"/>
    </row>
    <row r="15" spans="1:15">
      <c r="A15" s="76" t="s">
        <v>290</v>
      </c>
      <c r="B15" s="16">
        <v>119</v>
      </c>
      <c r="C15" s="16">
        <v>157</v>
      </c>
      <c r="D15" s="16">
        <v>467</v>
      </c>
      <c r="E15" s="16">
        <v>1985</v>
      </c>
      <c r="F15" s="54">
        <v>1481</v>
      </c>
      <c r="G15" s="54">
        <v>1084</v>
      </c>
      <c r="H15" s="54">
        <v>163</v>
      </c>
      <c r="I15" s="50"/>
      <c r="J15" s="50"/>
      <c r="K15" s="50"/>
      <c r="L15" s="50"/>
      <c r="M15" s="50"/>
      <c r="N15" s="50"/>
    </row>
    <row r="16" spans="1:15">
      <c r="A16" s="76" t="s">
        <v>291</v>
      </c>
      <c r="B16" s="16">
        <v>348</v>
      </c>
      <c r="C16" s="16">
        <v>257</v>
      </c>
      <c r="D16" s="16">
        <v>430</v>
      </c>
      <c r="E16" s="16">
        <v>679</v>
      </c>
      <c r="F16" s="54">
        <v>1118</v>
      </c>
      <c r="G16" s="54">
        <v>477</v>
      </c>
      <c r="H16" s="54">
        <v>119</v>
      </c>
      <c r="I16" s="50"/>
      <c r="J16" s="50"/>
      <c r="K16" s="50"/>
      <c r="L16" s="50"/>
      <c r="M16" s="50"/>
      <c r="N16" s="50"/>
    </row>
    <row r="17" spans="1:16">
      <c r="A17" s="76" t="s">
        <v>319</v>
      </c>
      <c r="B17" s="16">
        <v>348</v>
      </c>
      <c r="C17" s="16">
        <v>400</v>
      </c>
      <c r="D17" s="16">
        <v>791</v>
      </c>
      <c r="E17" s="16">
        <v>1751</v>
      </c>
      <c r="F17" s="54">
        <v>2284</v>
      </c>
      <c r="G17" s="54">
        <v>770</v>
      </c>
      <c r="H17" s="54">
        <v>236</v>
      </c>
      <c r="I17" s="50"/>
      <c r="J17" s="50"/>
      <c r="K17" s="50"/>
      <c r="L17" s="50"/>
      <c r="M17" s="50"/>
      <c r="N17" s="50"/>
    </row>
    <row r="19" spans="1:16">
      <c r="H19" s="33"/>
      <c r="I19" s="52"/>
      <c r="J19" s="50"/>
      <c r="K19" s="52"/>
      <c r="L19" s="50"/>
      <c r="M19" s="50"/>
      <c r="N19" s="52"/>
      <c r="O19" s="33"/>
      <c r="P19" s="52"/>
    </row>
    <row r="20" spans="1:16">
      <c r="H20" s="184"/>
      <c r="I20" s="53"/>
      <c r="J20" s="184"/>
      <c r="K20" s="53"/>
      <c r="L20" s="184"/>
      <c r="M20" s="184"/>
      <c r="N20" s="53"/>
      <c r="O20" s="184"/>
      <c r="P20" s="52"/>
    </row>
    <row r="21" spans="1:16">
      <c r="H21" s="184"/>
      <c r="I21" s="53"/>
      <c r="J21" s="184"/>
      <c r="K21" s="53"/>
      <c r="L21" s="184"/>
      <c r="M21" s="184"/>
      <c r="N21" s="53"/>
      <c r="O21" s="184"/>
      <c r="P21" s="52"/>
    </row>
    <row r="22" spans="1:16">
      <c r="H22" s="184"/>
      <c r="I22" s="53"/>
      <c r="J22" s="184"/>
      <c r="K22" s="53"/>
      <c r="L22" s="184"/>
      <c r="M22" s="184"/>
      <c r="N22" s="53"/>
      <c r="O22" s="184"/>
      <c r="P22" s="52"/>
    </row>
    <row r="30" spans="1:16">
      <c r="G30" s="76" t="s">
        <v>98</v>
      </c>
    </row>
  </sheetData>
  <pageMargins left="0.75" right="0.75" top="1" bottom="1" header="0.5" footer="0.5"/>
  <pageSetup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O60"/>
  <sheetViews>
    <sheetView showGridLines="0" zoomScaleNormal="100" workbookViewId="0">
      <selection activeCell="B40" sqref="B40"/>
    </sheetView>
  </sheetViews>
  <sheetFormatPr defaultRowHeight="15"/>
  <cols>
    <col min="1" max="1" width="9.7109375" style="55" customWidth="1"/>
    <col min="2" max="8" width="7" style="216" customWidth="1"/>
    <col min="9" max="10" width="10.140625" style="16" customWidth="1"/>
    <col min="11" max="16384" width="9.140625" style="16"/>
  </cols>
  <sheetData>
    <row r="1" spans="1:15">
      <c r="A1" s="55" t="s">
        <v>478</v>
      </c>
    </row>
    <row r="2" spans="1:15">
      <c r="A2" s="76" t="s">
        <v>645</v>
      </c>
    </row>
    <row r="3" spans="1:15">
      <c r="A3" s="148"/>
    </row>
    <row r="4" spans="1:15">
      <c r="A4" s="76"/>
    </row>
    <row r="5" spans="1:15">
      <c r="B5" s="54" t="s">
        <v>479</v>
      </c>
      <c r="C5" s="54" t="s">
        <v>473</v>
      </c>
      <c r="D5" s="54" t="s">
        <v>474</v>
      </c>
      <c r="E5" s="54" t="s">
        <v>290</v>
      </c>
      <c r="F5" s="54" t="s">
        <v>291</v>
      </c>
      <c r="G5" s="54" t="s">
        <v>319</v>
      </c>
      <c r="H5" s="54" t="s">
        <v>72</v>
      </c>
      <c r="I5" s="54"/>
      <c r="J5" s="54"/>
      <c r="K5" s="54"/>
      <c r="L5" s="54"/>
      <c r="M5" s="54"/>
      <c r="N5" s="54"/>
      <c r="O5" s="54"/>
    </row>
    <row r="6" spans="1:15">
      <c r="A6" s="48" t="s">
        <v>480</v>
      </c>
      <c r="B6" s="54">
        <v>1915</v>
      </c>
      <c r="C6" s="54">
        <v>1329</v>
      </c>
      <c r="D6" s="54">
        <v>1347</v>
      </c>
      <c r="E6" s="54">
        <v>1511</v>
      </c>
      <c r="F6" s="54">
        <v>1683</v>
      </c>
      <c r="G6" s="54">
        <v>1043</v>
      </c>
      <c r="H6" s="54">
        <v>1519</v>
      </c>
      <c r="I6" s="54"/>
      <c r="J6" s="54"/>
      <c r="K6" s="54"/>
      <c r="L6" s="54"/>
      <c r="M6" s="54"/>
      <c r="N6" s="54"/>
      <c r="O6" s="54"/>
    </row>
    <row r="7" spans="1:15">
      <c r="A7" s="48" t="s">
        <v>481</v>
      </c>
      <c r="B7" s="54">
        <v>2469</v>
      </c>
      <c r="C7" s="54">
        <v>1316</v>
      </c>
      <c r="D7" s="54">
        <v>1580</v>
      </c>
      <c r="E7" s="54">
        <v>1781</v>
      </c>
      <c r="F7" s="54">
        <v>2000</v>
      </c>
      <c r="G7" s="54">
        <v>1041</v>
      </c>
      <c r="H7" s="54">
        <v>1768</v>
      </c>
      <c r="I7" s="54"/>
      <c r="J7" s="54"/>
      <c r="K7" s="54"/>
      <c r="L7" s="54"/>
      <c r="M7" s="54"/>
      <c r="N7" s="54"/>
      <c r="O7" s="54"/>
    </row>
    <row r="8" spans="1:15">
      <c r="A8" s="185"/>
      <c r="B8" s="54"/>
      <c r="C8" s="54"/>
      <c r="D8" s="54"/>
      <c r="E8" s="54"/>
      <c r="F8" s="54"/>
      <c r="G8" s="54"/>
      <c r="H8" s="54"/>
      <c r="I8" s="103"/>
      <c r="J8" s="179"/>
      <c r="K8" s="179"/>
      <c r="L8" s="149"/>
    </row>
    <row r="9" spans="1:15">
      <c r="A9" s="90"/>
      <c r="B9" s="54"/>
      <c r="C9" s="54"/>
      <c r="D9" s="54"/>
      <c r="E9" s="54"/>
      <c r="F9" s="54"/>
      <c r="G9" s="54"/>
      <c r="H9" s="54"/>
      <c r="I9" s="103"/>
      <c r="J9" s="179"/>
      <c r="K9" s="179"/>
      <c r="L9" s="149"/>
    </row>
    <row r="10" spans="1:15">
      <c r="A10" s="90"/>
      <c r="B10" s="54"/>
      <c r="C10" s="54"/>
      <c r="D10" s="54"/>
      <c r="E10" s="54"/>
      <c r="F10" s="54"/>
      <c r="G10" s="54"/>
      <c r="H10" s="54"/>
      <c r="I10" s="103"/>
      <c r="J10" s="179"/>
      <c r="K10" s="179"/>
      <c r="L10" s="149"/>
    </row>
    <row r="11" spans="1:15">
      <c r="A11" s="76"/>
      <c r="B11" s="54"/>
      <c r="C11" s="175"/>
      <c r="D11" s="175"/>
      <c r="E11" s="54"/>
      <c r="F11" s="54"/>
      <c r="G11" s="54"/>
      <c r="H11" s="54"/>
      <c r="I11" s="54"/>
      <c r="J11" s="54"/>
      <c r="K11" s="149"/>
      <c r="L11" s="149"/>
    </row>
    <row r="12" spans="1:15">
      <c r="A12" s="90"/>
      <c r="B12" s="50"/>
      <c r="C12" s="33"/>
      <c r="D12" s="50"/>
      <c r="E12" s="50"/>
      <c r="F12" s="50"/>
      <c r="G12" s="50"/>
      <c r="H12" s="50"/>
      <c r="J12" s="54"/>
      <c r="K12" s="149"/>
      <c r="L12" s="149"/>
    </row>
    <row r="13" spans="1:15">
      <c r="A13" s="90"/>
      <c r="B13" s="180"/>
      <c r="C13" s="103"/>
      <c r="D13" s="180"/>
      <c r="E13" s="180"/>
      <c r="F13" s="180"/>
      <c r="G13" s="180"/>
      <c r="H13" s="103"/>
      <c r="I13" s="103"/>
      <c r="J13" s="54"/>
      <c r="K13" s="149"/>
      <c r="L13" s="149"/>
    </row>
    <row r="14" spans="1:15">
      <c r="A14" s="90"/>
      <c r="B14" s="50"/>
      <c r="C14" s="33"/>
      <c r="D14" s="50"/>
      <c r="E14" s="50"/>
      <c r="F14" s="50"/>
      <c r="G14" s="50"/>
      <c r="H14" s="50"/>
      <c r="I14" s="54"/>
      <c r="J14" s="54"/>
      <c r="K14" s="149"/>
      <c r="L14" s="149"/>
    </row>
    <row r="15" spans="1:15">
      <c r="A15" s="90"/>
      <c r="B15" s="54"/>
      <c r="C15" s="54"/>
      <c r="D15" s="54"/>
      <c r="E15" s="50"/>
      <c r="F15" s="50"/>
      <c r="G15" s="50"/>
      <c r="H15" s="50"/>
      <c r="I15" s="52"/>
      <c r="J15" s="54"/>
      <c r="K15" s="149"/>
      <c r="L15" s="149"/>
    </row>
    <row r="16" spans="1:15">
      <c r="A16" s="90"/>
      <c r="B16" s="54"/>
      <c r="C16" s="52"/>
      <c r="D16" s="54"/>
      <c r="E16" s="50"/>
      <c r="F16" s="50"/>
      <c r="G16" s="50"/>
      <c r="H16" s="50"/>
      <c r="I16" s="52"/>
      <c r="J16" s="54"/>
      <c r="K16" s="149"/>
      <c r="L16" s="149"/>
    </row>
    <row r="17" spans="1:12">
      <c r="A17" s="90"/>
      <c r="B17" s="54"/>
      <c r="C17" s="52"/>
      <c r="D17" s="54"/>
      <c r="E17" s="50"/>
      <c r="F17" s="50"/>
      <c r="G17" s="50"/>
      <c r="H17" s="50"/>
      <c r="I17" s="52"/>
      <c r="J17" s="54"/>
      <c r="K17" s="149"/>
      <c r="L17" s="149"/>
    </row>
    <row r="18" spans="1:12">
      <c r="A18" s="90"/>
      <c r="B18" s="54"/>
      <c r="C18" s="54"/>
      <c r="D18" s="54"/>
      <c r="E18" s="50"/>
      <c r="F18" s="50"/>
      <c r="G18" s="50"/>
      <c r="H18" s="50"/>
      <c r="I18" s="51"/>
      <c r="J18" s="149"/>
      <c r="K18" s="149"/>
      <c r="L18" s="149"/>
    </row>
    <row r="19" spans="1:12">
      <c r="A19" s="90"/>
      <c r="B19" s="54"/>
      <c r="C19" s="179"/>
      <c r="H19" s="54"/>
      <c r="I19" s="149"/>
      <c r="J19" s="149"/>
      <c r="K19" s="149"/>
      <c r="L19" s="149"/>
    </row>
    <row r="20" spans="1:12">
      <c r="A20" s="90"/>
      <c r="B20" s="54"/>
      <c r="C20" s="54"/>
      <c r="D20" s="179"/>
      <c r="E20" s="54"/>
      <c r="F20" s="54"/>
      <c r="G20" s="54"/>
      <c r="H20" s="54"/>
      <c r="I20" s="149"/>
      <c r="J20" s="149"/>
      <c r="K20" s="149"/>
      <c r="L20" s="149"/>
    </row>
    <row r="21" spans="1:12">
      <c r="A21" s="76"/>
      <c r="B21" s="149"/>
      <c r="C21" s="149"/>
      <c r="D21" s="54"/>
      <c r="E21" s="103"/>
      <c r="F21" s="103"/>
      <c r="G21" s="54"/>
      <c r="H21" s="149"/>
      <c r="L21" s="149"/>
    </row>
    <row r="22" spans="1:12">
      <c r="A22" s="181"/>
      <c r="B22" s="149"/>
      <c r="C22" s="52"/>
      <c r="D22" s="52"/>
      <c r="E22" s="100"/>
      <c r="F22" s="100"/>
      <c r="G22" s="54"/>
      <c r="H22" s="52"/>
      <c r="L22" s="149"/>
    </row>
    <row r="23" spans="1:12">
      <c r="A23" s="76"/>
      <c r="B23" s="149"/>
      <c r="C23" s="52"/>
      <c r="D23" s="52"/>
      <c r="E23" s="108"/>
      <c r="F23" s="108"/>
      <c r="G23" s="54"/>
      <c r="H23" s="52"/>
    </row>
    <row r="24" spans="1:12">
      <c r="A24" s="76"/>
      <c r="B24" s="149"/>
      <c r="C24" s="52"/>
      <c r="D24" s="52"/>
      <c r="E24" s="108"/>
      <c r="F24" s="108"/>
      <c r="G24" s="54"/>
      <c r="H24" s="52"/>
    </row>
    <row r="25" spans="1:12">
      <c r="A25" s="76"/>
      <c r="B25" s="149"/>
      <c r="C25" s="52"/>
      <c r="D25" s="52"/>
      <c r="E25" s="108"/>
      <c r="F25" s="108"/>
      <c r="G25" s="52"/>
      <c r="H25" s="52"/>
    </row>
    <row r="26" spans="1:12">
      <c r="A26" s="76"/>
      <c r="B26" s="149"/>
      <c r="C26" s="51"/>
      <c r="D26" s="52"/>
      <c r="E26" s="52"/>
      <c r="F26" s="52"/>
      <c r="G26" s="52"/>
      <c r="H26" s="51"/>
    </row>
    <row r="27" spans="1:12">
      <c r="A27" s="76"/>
      <c r="B27" s="149"/>
      <c r="C27" s="182"/>
      <c r="D27" s="182"/>
      <c r="E27" s="149"/>
      <c r="F27" s="149"/>
      <c r="G27" s="52"/>
      <c r="H27" s="182"/>
    </row>
    <row r="28" spans="1:12">
      <c r="A28" s="76"/>
      <c r="B28" s="149"/>
      <c r="C28" s="109"/>
      <c r="D28" s="149"/>
      <c r="E28" s="52"/>
      <c r="F28" s="52"/>
      <c r="G28" s="52"/>
      <c r="H28" s="149"/>
    </row>
    <row r="29" spans="1:12">
      <c r="A29" s="76"/>
      <c r="B29" s="149"/>
      <c r="C29" s="109"/>
      <c r="D29" s="149"/>
      <c r="E29" s="149"/>
      <c r="F29" s="149"/>
      <c r="G29" s="149"/>
      <c r="H29" s="149"/>
    </row>
    <row r="30" spans="1:12">
      <c r="A30" s="76"/>
      <c r="B30" s="149"/>
      <c r="C30" s="109"/>
      <c r="D30" s="149"/>
      <c r="E30" s="149"/>
      <c r="F30" s="149"/>
      <c r="G30" s="149"/>
      <c r="H30" s="149"/>
    </row>
    <row r="31" spans="1:12">
      <c r="A31" s="76"/>
      <c r="B31" s="149"/>
      <c r="C31" s="109"/>
      <c r="D31" s="149"/>
      <c r="E31" s="149"/>
      <c r="F31" s="149"/>
      <c r="G31" s="149"/>
      <c r="H31" s="149"/>
    </row>
    <row r="32" spans="1:12">
      <c r="A32" s="76"/>
      <c r="B32" s="149"/>
      <c r="C32" s="109"/>
      <c r="D32" s="149"/>
      <c r="E32" s="149"/>
      <c r="F32" s="149"/>
      <c r="G32" s="149"/>
      <c r="H32" s="149"/>
    </row>
    <row r="33" spans="1:8">
      <c r="A33" s="76"/>
      <c r="B33" s="149"/>
      <c r="C33" s="109"/>
      <c r="D33" s="149"/>
      <c r="E33" s="149"/>
      <c r="F33" s="149"/>
      <c r="G33" s="149"/>
      <c r="H33" s="149"/>
    </row>
    <row r="34" spans="1:8">
      <c r="A34" s="76"/>
      <c r="B34" s="149"/>
      <c r="E34" s="149"/>
      <c r="F34" s="149"/>
    </row>
    <row r="35" spans="1:8">
      <c r="A35" s="76"/>
      <c r="B35" s="149"/>
      <c r="E35" s="149"/>
      <c r="F35" s="149"/>
    </row>
    <row r="36" spans="1:8">
      <c r="B36" s="149"/>
      <c r="C36" s="183"/>
      <c r="E36" s="149"/>
      <c r="F36" s="149"/>
    </row>
    <row r="37" spans="1:8">
      <c r="B37" s="105"/>
      <c r="C37" s="183"/>
      <c r="E37" s="105"/>
      <c r="F37" s="105"/>
    </row>
    <row r="55" spans="3:3">
      <c r="C55" s="90"/>
    </row>
    <row r="56" spans="3:3">
      <c r="C56" s="90"/>
    </row>
    <row r="57" spans="3:3">
      <c r="C57" s="90"/>
    </row>
    <row r="58" spans="3:3">
      <c r="C58" s="90"/>
    </row>
    <row r="59" spans="3:3">
      <c r="C59" s="90"/>
    </row>
    <row r="60" spans="3:3">
      <c r="C60" s="90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:L57"/>
  <sheetViews>
    <sheetView showGridLines="0" zoomScaleNormal="100" workbookViewId="0">
      <selection activeCell="B40" sqref="B40"/>
    </sheetView>
  </sheetViews>
  <sheetFormatPr defaultRowHeight="15"/>
  <cols>
    <col min="1" max="1" width="9.7109375" style="55" customWidth="1"/>
    <col min="2" max="8" width="7" style="216" customWidth="1"/>
    <col min="9" max="10" width="10.140625" style="16" customWidth="1"/>
    <col min="11" max="16384" width="9.140625" style="16"/>
  </cols>
  <sheetData>
    <row r="1" spans="1:12">
      <c r="A1" s="55" t="s">
        <v>482</v>
      </c>
    </row>
    <row r="2" spans="1:12">
      <c r="A2" s="76" t="s">
        <v>646</v>
      </c>
    </row>
    <row r="3" spans="1:12">
      <c r="A3" s="71"/>
    </row>
    <row r="4" spans="1:12">
      <c r="A4" s="76"/>
    </row>
    <row r="5" spans="1:12">
      <c r="B5" s="33" t="s">
        <v>479</v>
      </c>
      <c r="C5" s="33" t="s">
        <v>473</v>
      </c>
      <c r="D5" s="33" t="s">
        <v>474</v>
      </c>
      <c r="E5" s="33" t="s">
        <v>290</v>
      </c>
      <c r="F5" s="50" t="s">
        <v>291</v>
      </c>
      <c r="G5" s="50" t="s">
        <v>319</v>
      </c>
      <c r="H5" s="50" t="s">
        <v>72</v>
      </c>
      <c r="I5" s="216"/>
      <c r="J5" s="175"/>
      <c r="K5" s="176"/>
    </row>
    <row r="6" spans="1:12">
      <c r="A6" s="55" t="s">
        <v>483</v>
      </c>
      <c r="B6" s="52">
        <v>85.72</v>
      </c>
      <c r="C6" s="52">
        <v>22.31</v>
      </c>
      <c r="D6" s="52">
        <v>26.96</v>
      </c>
      <c r="E6" s="52">
        <v>65.39</v>
      </c>
      <c r="F6" s="52">
        <v>45.25</v>
      </c>
      <c r="G6" s="52">
        <v>13.16</v>
      </c>
      <c r="H6" s="52">
        <v>42.37</v>
      </c>
      <c r="J6" s="177"/>
      <c r="K6" s="178"/>
    </row>
    <row r="7" spans="1:12">
      <c r="A7" s="185" t="s">
        <v>484</v>
      </c>
      <c r="B7" s="52">
        <v>89.81</v>
      </c>
      <c r="C7" s="52">
        <v>15.49</v>
      </c>
      <c r="D7" s="52">
        <v>28.02</v>
      </c>
      <c r="E7" s="52">
        <v>58.2</v>
      </c>
      <c r="F7" s="52">
        <v>48.03</v>
      </c>
      <c r="G7" s="52">
        <v>11.87</v>
      </c>
      <c r="H7" s="52">
        <v>42.02</v>
      </c>
      <c r="I7" s="103"/>
      <c r="J7" s="179"/>
      <c r="K7" s="179"/>
      <c r="L7" s="149"/>
    </row>
    <row r="8" spans="1:12">
      <c r="A8" s="185"/>
      <c r="B8" s="144"/>
      <c r="C8" s="144"/>
      <c r="D8" s="144"/>
      <c r="E8" s="144"/>
      <c r="F8" s="144"/>
      <c r="G8" s="144"/>
      <c r="H8" s="144"/>
      <c r="I8" s="103"/>
      <c r="J8" s="179"/>
      <c r="K8" s="179"/>
      <c r="L8" s="149"/>
    </row>
    <row r="9" spans="1:12">
      <c r="A9" s="90"/>
      <c r="B9" s="54"/>
      <c r="C9" s="54"/>
      <c r="D9" s="54"/>
      <c r="E9" s="54"/>
      <c r="F9" s="54"/>
      <c r="G9" s="54"/>
      <c r="H9" s="54"/>
      <c r="I9" s="103"/>
      <c r="J9" s="179"/>
      <c r="K9" s="179"/>
      <c r="L9" s="149"/>
    </row>
    <row r="10" spans="1:12">
      <c r="B10" s="52"/>
      <c r="C10" s="52"/>
      <c r="D10" s="52"/>
      <c r="E10" s="52"/>
      <c r="F10" s="52"/>
      <c r="G10" s="52"/>
      <c r="H10" s="52"/>
      <c r="I10" s="103"/>
      <c r="J10" s="54"/>
      <c r="K10" s="149"/>
      <c r="L10" s="149"/>
    </row>
    <row r="11" spans="1:12">
      <c r="A11" s="185"/>
      <c r="B11" s="52"/>
      <c r="C11" s="52"/>
      <c r="D11" s="52"/>
      <c r="E11" s="52"/>
      <c r="F11" s="52"/>
      <c r="G11" s="52"/>
      <c r="H11" s="52"/>
      <c r="I11" s="54"/>
      <c r="J11" s="54"/>
      <c r="K11" s="149"/>
      <c r="L11" s="149"/>
    </row>
    <row r="12" spans="1:12">
      <c r="A12" s="90"/>
      <c r="B12" s="54"/>
      <c r="C12" s="54"/>
      <c r="D12" s="54"/>
      <c r="E12" s="50"/>
      <c r="F12" s="50"/>
      <c r="G12" s="50"/>
      <c r="H12" s="50"/>
      <c r="I12" s="52"/>
      <c r="J12" s="54"/>
      <c r="K12" s="149"/>
      <c r="L12" s="149"/>
    </row>
    <row r="13" spans="1:12">
      <c r="A13" s="90"/>
      <c r="B13" s="54"/>
      <c r="C13" s="54"/>
      <c r="D13" s="54"/>
      <c r="E13" s="50"/>
      <c r="F13" s="50"/>
      <c r="G13" s="50"/>
      <c r="H13" s="50"/>
      <c r="I13" s="52"/>
      <c r="J13" s="54"/>
      <c r="K13" s="149"/>
      <c r="L13" s="149"/>
    </row>
    <row r="14" spans="1:12">
      <c r="A14" s="90"/>
      <c r="B14" s="54"/>
      <c r="C14" s="54"/>
      <c r="D14" s="54"/>
      <c r="E14" s="50"/>
      <c r="F14" s="50"/>
      <c r="G14" s="50"/>
      <c r="H14" s="50"/>
      <c r="I14" s="52"/>
      <c r="J14" s="54"/>
      <c r="K14" s="149"/>
      <c r="L14" s="149"/>
    </row>
    <row r="15" spans="1:12">
      <c r="A15" s="90"/>
      <c r="B15" s="54"/>
      <c r="C15" s="54"/>
      <c r="D15" s="54"/>
      <c r="E15" s="50"/>
      <c r="F15" s="50"/>
      <c r="G15" s="50"/>
      <c r="H15" s="50"/>
      <c r="I15" s="51"/>
      <c r="J15" s="149"/>
      <c r="K15" s="149"/>
      <c r="L15" s="149"/>
    </row>
    <row r="16" spans="1:12">
      <c r="A16" s="90"/>
      <c r="B16" s="54"/>
      <c r="C16" s="179"/>
      <c r="H16" s="54"/>
      <c r="I16" s="149"/>
      <c r="J16" s="149"/>
      <c r="K16" s="149"/>
      <c r="L16" s="149"/>
    </row>
    <row r="17" spans="1:12">
      <c r="A17" s="90"/>
      <c r="B17" s="54"/>
      <c r="C17" s="54"/>
      <c r="D17" s="179"/>
      <c r="E17" s="54"/>
      <c r="F17" s="54"/>
      <c r="G17" s="54"/>
      <c r="H17" s="54"/>
      <c r="I17" s="149"/>
      <c r="J17" s="149"/>
      <c r="K17" s="149"/>
      <c r="L17" s="149"/>
    </row>
    <row r="18" spans="1:12">
      <c r="A18" s="76"/>
      <c r="B18" s="149"/>
      <c r="C18" s="149"/>
      <c r="D18" s="54"/>
      <c r="E18" s="103"/>
      <c r="F18" s="54"/>
      <c r="G18" s="54"/>
      <c r="H18" s="149"/>
      <c r="L18" s="149"/>
    </row>
    <row r="19" spans="1:12">
      <c r="A19" s="181"/>
      <c r="B19" s="149"/>
      <c r="C19" s="52"/>
      <c r="D19" s="52"/>
      <c r="E19" s="100"/>
      <c r="F19" s="52"/>
      <c r="G19" s="54"/>
      <c r="H19" s="52"/>
      <c r="L19" s="149"/>
    </row>
    <row r="20" spans="1:12">
      <c r="A20" s="76"/>
      <c r="B20" s="149"/>
      <c r="C20" s="52"/>
      <c r="D20" s="52"/>
      <c r="E20" s="108"/>
      <c r="F20" s="52"/>
      <c r="G20" s="54"/>
      <c r="H20" s="52"/>
    </row>
    <row r="21" spans="1:12">
      <c r="A21" s="76"/>
      <c r="B21" s="149"/>
      <c r="C21" s="52"/>
      <c r="D21" s="52"/>
      <c r="E21" s="108"/>
      <c r="F21" s="52"/>
      <c r="G21" s="54"/>
      <c r="H21" s="52"/>
    </row>
    <row r="22" spans="1:12">
      <c r="A22" s="76"/>
      <c r="B22" s="149"/>
      <c r="C22" s="52"/>
      <c r="D22" s="52"/>
      <c r="E22" s="108"/>
      <c r="F22" s="52"/>
      <c r="G22" s="52"/>
      <c r="H22" s="52"/>
    </row>
    <row r="23" spans="1:12">
      <c r="A23" s="76"/>
      <c r="B23" s="149"/>
      <c r="C23" s="51"/>
      <c r="D23" s="52"/>
      <c r="E23" s="52"/>
      <c r="F23" s="52"/>
      <c r="G23" s="52"/>
      <c r="H23" s="51"/>
    </row>
    <row r="24" spans="1:12">
      <c r="A24" s="76"/>
      <c r="B24" s="149"/>
      <c r="C24" s="182"/>
      <c r="D24" s="182"/>
      <c r="E24" s="149"/>
      <c r="F24" s="182"/>
      <c r="G24" s="52"/>
      <c r="H24" s="182"/>
    </row>
    <row r="25" spans="1:12">
      <c r="A25" s="76"/>
      <c r="B25" s="149"/>
      <c r="C25" s="109"/>
      <c r="D25" s="149"/>
      <c r="E25" s="52"/>
      <c r="F25" s="52"/>
      <c r="G25" s="52"/>
      <c r="H25" s="149"/>
    </row>
    <row r="26" spans="1:12">
      <c r="A26" s="76"/>
      <c r="B26" s="149"/>
      <c r="C26" s="109"/>
      <c r="D26" s="149"/>
      <c r="E26" s="149"/>
      <c r="F26" s="109"/>
      <c r="G26" s="149"/>
      <c r="H26" s="149"/>
    </row>
    <row r="27" spans="1:12">
      <c r="A27" s="76"/>
      <c r="B27" s="149"/>
      <c r="C27" s="109"/>
      <c r="D27" s="149"/>
      <c r="E27" s="149"/>
      <c r="F27" s="109"/>
      <c r="G27" s="149"/>
      <c r="H27" s="149"/>
    </row>
    <row r="28" spans="1:12">
      <c r="A28" s="76"/>
      <c r="B28" s="149"/>
      <c r="C28" s="109"/>
      <c r="D28" s="149"/>
      <c r="E28" s="149"/>
      <c r="F28" s="109"/>
      <c r="G28" s="149"/>
      <c r="H28" s="149"/>
    </row>
    <row r="29" spans="1:12">
      <c r="A29" s="76"/>
      <c r="B29" s="149"/>
      <c r="C29" s="109"/>
      <c r="D29" s="149"/>
      <c r="E29" s="149"/>
      <c r="F29" s="109"/>
      <c r="G29" s="149"/>
      <c r="H29" s="149"/>
    </row>
    <row r="30" spans="1:12">
      <c r="A30" s="76"/>
      <c r="B30" s="149"/>
      <c r="C30" s="109"/>
      <c r="D30" s="149"/>
      <c r="E30" s="149"/>
      <c r="F30" s="109"/>
      <c r="G30" s="149"/>
      <c r="H30" s="149"/>
    </row>
    <row r="31" spans="1:12">
      <c r="A31" s="76"/>
      <c r="B31" s="149"/>
      <c r="E31" s="149"/>
    </row>
    <row r="32" spans="1:12">
      <c r="A32" s="76"/>
      <c r="B32" s="149"/>
      <c r="E32" s="149"/>
    </row>
    <row r="33" spans="2:6">
      <c r="B33" s="149"/>
      <c r="C33" s="183"/>
      <c r="E33" s="149"/>
      <c r="F33" s="183"/>
    </row>
    <row r="34" spans="2:6">
      <c r="B34" s="105"/>
      <c r="C34" s="183"/>
      <c r="E34" s="105"/>
      <c r="F34" s="183"/>
    </row>
    <row r="52" spans="3:3">
      <c r="C52" s="90"/>
    </row>
    <row r="53" spans="3:3">
      <c r="C53" s="90"/>
    </row>
    <row r="54" spans="3:3">
      <c r="C54" s="90"/>
    </row>
    <row r="55" spans="3:3">
      <c r="C55" s="90"/>
    </row>
    <row r="56" spans="3:3">
      <c r="C56" s="90"/>
    </row>
    <row r="57" spans="3:3">
      <c r="C57" s="90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dimension ref="A1:P51"/>
  <sheetViews>
    <sheetView showGridLines="0" zoomScaleNormal="100" workbookViewId="0">
      <selection activeCell="L38" sqref="L38"/>
    </sheetView>
  </sheetViews>
  <sheetFormatPr defaultRowHeight="15"/>
  <cols>
    <col min="1" max="1" width="7.28515625" style="114" customWidth="1"/>
    <col min="2" max="7" width="9.5703125" style="77" customWidth="1"/>
    <col min="8" max="9" width="9.140625" style="77" customWidth="1"/>
    <col min="10" max="10" width="7.28515625" style="77" customWidth="1"/>
    <col min="11" max="16" width="11.5703125" style="77" customWidth="1"/>
    <col min="17" max="16384" width="9.140625" style="77"/>
  </cols>
  <sheetData>
    <row r="1" spans="1:16">
      <c r="A1" s="114" t="s">
        <v>485</v>
      </c>
    </row>
    <row r="2" spans="1:16">
      <c r="A2" s="114" t="s">
        <v>647</v>
      </c>
    </row>
    <row r="5" spans="1:16">
      <c r="B5" s="115" t="s">
        <v>486</v>
      </c>
      <c r="F5" s="115" t="s">
        <v>487</v>
      </c>
      <c r="P5" s="198"/>
    </row>
    <row r="6" spans="1:16">
      <c r="B6" s="279" t="s">
        <v>471</v>
      </c>
      <c r="C6" s="279" t="s">
        <v>488</v>
      </c>
      <c r="D6" s="279" t="s">
        <v>474</v>
      </c>
      <c r="E6" s="279" t="s">
        <v>72</v>
      </c>
      <c r="F6" s="279" t="s">
        <v>471</v>
      </c>
      <c r="G6" s="279" t="s">
        <v>488</v>
      </c>
      <c r="H6" s="279" t="s">
        <v>474</v>
      </c>
      <c r="I6" s="279" t="s">
        <v>72</v>
      </c>
      <c r="J6" s="115"/>
      <c r="K6" s="198"/>
      <c r="L6" s="198"/>
      <c r="M6" s="198"/>
      <c r="N6" s="198"/>
      <c r="O6" s="198"/>
      <c r="P6" s="198"/>
    </row>
    <row r="7" spans="1:16">
      <c r="A7" s="114">
        <v>1990</v>
      </c>
      <c r="B7" s="280">
        <v>7.64</v>
      </c>
      <c r="C7" s="280">
        <v>10.91</v>
      </c>
      <c r="D7" s="280">
        <v>29.54</v>
      </c>
      <c r="E7" s="280">
        <v>14.66</v>
      </c>
      <c r="F7" s="281">
        <v>5.7</v>
      </c>
      <c r="G7" s="281">
        <v>10.5</v>
      </c>
      <c r="H7" s="281">
        <v>21.7</v>
      </c>
      <c r="I7" s="281">
        <v>12.1</v>
      </c>
      <c r="J7" s="282"/>
      <c r="K7" s="283"/>
      <c r="L7" s="283"/>
      <c r="M7" s="283"/>
      <c r="N7" s="283"/>
      <c r="O7" s="283"/>
      <c r="P7" s="283"/>
    </row>
    <row r="8" spans="1:16">
      <c r="A8" s="114">
        <v>1991</v>
      </c>
      <c r="B8" s="280">
        <v>8.9499999999999993</v>
      </c>
      <c r="C8" s="280">
        <v>9.99</v>
      </c>
      <c r="D8" s="280">
        <v>27.45</v>
      </c>
      <c r="E8" s="280">
        <v>13.87</v>
      </c>
      <c r="F8" s="281">
        <v>4.0999999999999996</v>
      </c>
      <c r="G8" s="281">
        <v>11</v>
      </c>
      <c r="H8" s="281">
        <v>17.100000000000001</v>
      </c>
      <c r="I8" s="281">
        <v>10.8</v>
      </c>
      <c r="J8" s="282"/>
      <c r="K8" s="283"/>
      <c r="L8" s="283"/>
      <c r="M8" s="283"/>
      <c r="N8" s="283"/>
      <c r="O8" s="283"/>
      <c r="P8" s="283"/>
    </row>
    <row r="9" spans="1:16">
      <c r="A9" s="114">
        <v>1992</v>
      </c>
      <c r="B9" s="280">
        <v>7.63</v>
      </c>
      <c r="C9" s="280">
        <v>9.7899999999999991</v>
      </c>
      <c r="D9" s="280">
        <v>30.33</v>
      </c>
      <c r="E9" s="280">
        <v>14.04</v>
      </c>
      <c r="F9" s="281">
        <v>5</v>
      </c>
      <c r="G9" s="281">
        <v>9.5</v>
      </c>
      <c r="H9" s="281">
        <v>21.3</v>
      </c>
      <c r="I9" s="281">
        <v>11.3</v>
      </c>
      <c r="J9" s="282"/>
      <c r="K9" s="283"/>
      <c r="L9" s="283"/>
      <c r="M9" s="283"/>
      <c r="N9" s="283"/>
      <c r="O9" s="283"/>
      <c r="P9" s="283"/>
    </row>
    <row r="10" spans="1:16">
      <c r="A10" s="114">
        <v>1993</v>
      </c>
      <c r="B10" s="280">
        <v>9.1199999999999992</v>
      </c>
      <c r="C10" s="280">
        <v>9.8699999999999992</v>
      </c>
      <c r="D10" s="280">
        <v>29.47</v>
      </c>
      <c r="E10" s="280">
        <v>14.27</v>
      </c>
      <c r="F10" s="281">
        <v>6.5</v>
      </c>
      <c r="G10" s="281">
        <v>8.1999999999999993</v>
      </c>
      <c r="H10" s="281">
        <v>22.8</v>
      </c>
      <c r="I10" s="281">
        <v>11.3</v>
      </c>
      <c r="J10" s="282"/>
      <c r="K10" s="283"/>
      <c r="L10" s="283"/>
      <c r="M10" s="283"/>
      <c r="N10" s="283"/>
      <c r="O10" s="283"/>
      <c r="P10" s="283"/>
    </row>
    <row r="11" spans="1:16">
      <c r="A11" s="114">
        <v>1994</v>
      </c>
      <c r="B11" s="280">
        <v>7.08</v>
      </c>
      <c r="C11" s="280">
        <v>10.55</v>
      </c>
      <c r="D11" s="280">
        <v>28.59</v>
      </c>
      <c r="E11" s="280">
        <v>13.9</v>
      </c>
      <c r="F11" s="281">
        <v>4.5</v>
      </c>
      <c r="G11" s="281">
        <v>8.6</v>
      </c>
      <c r="H11" s="281">
        <v>13.3</v>
      </c>
      <c r="I11" s="281">
        <v>8.6999999999999993</v>
      </c>
      <c r="J11" s="282"/>
      <c r="K11" s="283"/>
      <c r="L11" s="283"/>
      <c r="M11" s="283"/>
      <c r="N11" s="283"/>
      <c r="O11" s="283"/>
      <c r="P11" s="283"/>
    </row>
    <row r="12" spans="1:16">
      <c r="A12" s="114">
        <v>1995</v>
      </c>
      <c r="B12" s="280">
        <v>8.1</v>
      </c>
      <c r="C12" s="280">
        <v>10.69</v>
      </c>
      <c r="D12" s="280">
        <v>29.93</v>
      </c>
      <c r="E12" s="280">
        <v>14.64</v>
      </c>
      <c r="F12" s="281">
        <v>6.6</v>
      </c>
      <c r="G12" s="281">
        <v>11.8</v>
      </c>
      <c r="H12" s="281">
        <v>19.2</v>
      </c>
      <c r="I12" s="281">
        <v>12.3</v>
      </c>
      <c r="J12" s="282"/>
      <c r="K12" s="283"/>
      <c r="L12" s="283"/>
      <c r="M12" s="283"/>
      <c r="N12" s="283"/>
      <c r="O12" s="283"/>
      <c r="P12" s="283"/>
    </row>
    <row r="13" spans="1:16">
      <c r="A13" s="114">
        <v>1996</v>
      </c>
      <c r="B13" s="280">
        <v>8.86</v>
      </c>
      <c r="C13" s="280">
        <v>10.36</v>
      </c>
      <c r="D13" s="280">
        <v>29.76</v>
      </c>
      <c r="E13" s="280">
        <v>14.71</v>
      </c>
      <c r="F13" s="281">
        <v>4.5999999999999996</v>
      </c>
      <c r="G13" s="281">
        <v>7.5</v>
      </c>
      <c r="H13" s="281">
        <v>15.4</v>
      </c>
      <c r="I13" s="281">
        <v>8.8000000000000007</v>
      </c>
      <c r="J13" s="282"/>
      <c r="K13" s="283"/>
      <c r="L13" s="283"/>
      <c r="M13" s="283"/>
      <c r="N13" s="283"/>
      <c r="O13" s="283"/>
      <c r="P13" s="283"/>
    </row>
    <row r="14" spans="1:16">
      <c r="A14" s="114">
        <v>1997</v>
      </c>
      <c r="B14" s="280">
        <v>8.68</v>
      </c>
      <c r="C14" s="280">
        <v>9.99</v>
      </c>
      <c r="D14" s="280">
        <v>26.45</v>
      </c>
      <c r="E14" s="280">
        <v>13.74</v>
      </c>
      <c r="F14" s="281">
        <v>6.3</v>
      </c>
      <c r="G14" s="281">
        <v>8.6</v>
      </c>
      <c r="H14" s="281">
        <v>21.2</v>
      </c>
      <c r="I14" s="281">
        <v>11.2</v>
      </c>
      <c r="J14" s="282"/>
      <c r="K14" s="283"/>
      <c r="L14" s="283"/>
      <c r="M14" s="283"/>
      <c r="N14" s="283"/>
      <c r="O14" s="283"/>
      <c r="P14" s="283"/>
    </row>
    <row r="15" spans="1:16">
      <c r="A15" s="114">
        <v>1998</v>
      </c>
      <c r="B15" s="280">
        <v>8.57</v>
      </c>
      <c r="C15" s="280">
        <v>9.74</v>
      </c>
      <c r="D15" s="280">
        <v>26.31</v>
      </c>
      <c r="E15" s="280">
        <v>13.6</v>
      </c>
      <c r="F15" s="281">
        <v>4.8</v>
      </c>
      <c r="G15" s="281">
        <v>8.1</v>
      </c>
      <c r="H15" s="281">
        <v>21.4</v>
      </c>
      <c r="I15" s="281">
        <v>10.7</v>
      </c>
      <c r="J15" s="282"/>
      <c r="K15" s="283"/>
      <c r="L15" s="283"/>
      <c r="M15" s="283"/>
      <c r="N15" s="283"/>
      <c r="O15" s="283"/>
      <c r="P15" s="283"/>
    </row>
    <row r="16" spans="1:16">
      <c r="A16" s="114">
        <v>1999</v>
      </c>
      <c r="B16" s="280">
        <v>9.09</v>
      </c>
      <c r="C16" s="280">
        <v>10.71</v>
      </c>
      <c r="D16" s="280">
        <v>29.43</v>
      </c>
      <c r="E16" s="280">
        <v>15.02</v>
      </c>
      <c r="F16" s="281">
        <v>5.5</v>
      </c>
      <c r="G16" s="281">
        <v>10</v>
      </c>
      <c r="H16" s="281">
        <v>18.8</v>
      </c>
      <c r="I16" s="281">
        <v>11.3</v>
      </c>
      <c r="J16" s="282"/>
      <c r="K16" s="283"/>
      <c r="L16" s="283"/>
      <c r="M16" s="283"/>
      <c r="N16" s="283"/>
      <c r="O16" s="283"/>
      <c r="P16" s="283"/>
    </row>
    <row r="17" spans="1:16">
      <c r="A17" s="114">
        <v>2000</v>
      </c>
      <c r="B17" s="280">
        <v>9.6999999999999993</v>
      </c>
      <c r="C17" s="280">
        <v>10.83</v>
      </c>
      <c r="D17" s="280">
        <v>26.71</v>
      </c>
      <c r="E17" s="280">
        <v>14.56</v>
      </c>
      <c r="F17" s="281">
        <v>9.5</v>
      </c>
      <c r="G17" s="281">
        <v>11</v>
      </c>
      <c r="H17" s="281">
        <v>19.600000000000001</v>
      </c>
      <c r="I17" s="281">
        <v>12.9</v>
      </c>
      <c r="J17" s="282"/>
      <c r="K17" s="283"/>
      <c r="L17" s="283"/>
      <c r="M17" s="283"/>
      <c r="N17" s="283"/>
      <c r="O17" s="283"/>
      <c r="P17" s="283"/>
    </row>
    <row r="18" spans="1:16">
      <c r="A18" s="114">
        <v>2001</v>
      </c>
      <c r="B18" s="280">
        <v>9.59</v>
      </c>
      <c r="C18" s="280">
        <v>10.72</v>
      </c>
      <c r="D18" s="280">
        <v>27.57</v>
      </c>
      <c r="E18" s="280">
        <v>14.71</v>
      </c>
      <c r="F18" s="281">
        <v>9.6999999999999993</v>
      </c>
      <c r="G18" s="281">
        <v>8.8000000000000007</v>
      </c>
      <c r="H18" s="281">
        <v>24.1</v>
      </c>
      <c r="I18" s="281">
        <v>13</v>
      </c>
      <c r="J18" s="282"/>
      <c r="K18" s="283"/>
      <c r="L18" s="283"/>
      <c r="M18" s="283"/>
      <c r="N18" s="283"/>
      <c r="O18" s="283"/>
      <c r="P18" s="283"/>
    </row>
    <row r="19" spans="1:16">
      <c r="A19" s="114">
        <v>2002</v>
      </c>
      <c r="B19" s="280">
        <v>8.34</v>
      </c>
      <c r="C19" s="280">
        <v>12.18</v>
      </c>
      <c r="D19" s="280">
        <v>26.69</v>
      </c>
      <c r="E19" s="280">
        <v>14.94</v>
      </c>
      <c r="F19" s="281">
        <v>6.4</v>
      </c>
      <c r="G19" s="281">
        <v>8.8000000000000007</v>
      </c>
      <c r="H19" s="281">
        <v>18.3</v>
      </c>
      <c r="I19" s="281">
        <v>10.8</v>
      </c>
      <c r="J19" s="282"/>
      <c r="K19" s="283"/>
      <c r="L19" s="283"/>
      <c r="M19" s="283"/>
      <c r="N19" s="283"/>
      <c r="O19" s="283"/>
      <c r="P19" s="283"/>
    </row>
    <row r="20" spans="1:16">
      <c r="A20" s="114">
        <v>2003</v>
      </c>
      <c r="B20" s="280">
        <v>9.44</v>
      </c>
      <c r="C20" s="280">
        <v>10.87</v>
      </c>
      <c r="D20" s="280">
        <v>27.98</v>
      </c>
      <c r="E20" s="280">
        <v>14.9</v>
      </c>
      <c r="F20" s="281">
        <v>7</v>
      </c>
      <c r="G20" s="281">
        <v>10.8</v>
      </c>
      <c r="H20" s="281">
        <v>14.6</v>
      </c>
      <c r="I20" s="281">
        <v>11</v>
      </c>
      <c r="J20" s="282"/>
      <c r="K20" s="283"/>
      <c r="L20" s="283"/>
      <c r="M20" s="283"/>
      <c r="N20" s="283"/>
      <c r="O20" s="283"/>
      <c r="P20" s="283"/>
    </row>
    <row r="21" spans="1:16">
      <c r="A21" s="114">
        <v>2004</v>
      </c>
      <c r="B21" s="280">
        <v>10.66</v>
      </c>
      <c r="C21" s="280">
        <v>10.45</v>
      </c>
      <c r="D21" s="280">
        <v>29</v>
      </c>
      <c r="E21" s="280">
        <v>15.29</v>
      </c>
      <c r="F21" s="281">
        <v>10.6</v>
      </c>
      <c r="G21" s="281">
        <v>5.7</v>
      </c>
      <c r="H21" s="281">
        <v>16</v>
      </c>
      <c r="I21" s="281">
        <v>9.5</v>
      </c>
      <c r="J21" s="282"/>
      <c r="K21" s="283"/>
      <c r="L21" s="283"/>
      <c r="M21" s="283"/>
      <c r="N21" s="283"/>
      <c r="O21" s="283"/>
      <c r="P21" s="283"/>
    </row>
    <row r="22" spans="1:16">
      <c r="A22" s="114">
        <v>2005</v>
      </c>
      <c r="B22" s="280">
        <v>9.7899999999999991</v>
      </c>
      <c r="C22" s="280">
        <v>11.13</v>
      </c>
      <c r="D22" s="280">
        <v>27.6</v>
      </c>
      <c r="E22" s="280">
        <v>15.12</v>
      </c>
      <c r="F22" s="281">
        <v>8.8000000000000007</v>
      </c>
      <c r="G22" s="281">
        <v>10</v>
      </c>
      <c r="H22" s="281">
        <v>20</v>
      </c>
      <c r="I22" s="281">
        <v>12.5</v>
      </c>
      <c r="J22" s="282"/>
      <c r="K22" s="283"/>
      <c r="L22" s="283"/>
      <c r="M22" s="283"/>
      <c r="N22" s="283"/>
      <c r="O22" s="283"/>
      <c r="P22" s="283"/>
    </row>
    <row r="23" spans="1:16">
      <c r="A23" s="114">
        <v>2006</v>
      </c>
      <c r="B23" s="280">
        <v>9.5299999999999994</v>
      </c>
      <c r="C23" s="280">
        <v>9.91</v>
      </c>
      <c r="D23" s="280">
        <v>29.94</v>
      </c>
      <c r="E23" s="280">
        <v>15.12</v>
      </c>
      <c r="F23" s="281">
        <v>5.3</v>
      </c>
      <c r="G23" s="281">
        <v>8.1</v>
      </c>
      <c r="H23" s="281">
        <v>20.3</v>
      </c>
      <c r="I23" s="281">
        <v>10.9</v>
      </c>
      <c r="J23" s="282"/>
      <c r="K23" s="283"/>
      <c r="L23" s="283"/>
      <c r="M23" s="283"/>
      <c r="N23" s="283"/>
      <c r="O23" s="283"/>
      <c r="P23" s="283"/>
    </row>
    <row r="24" spans="1:16">
      <c r="A24" s="114">
        <v>2007</v>
      </c>
      <c r="B24" s="280">
        <v>11.18</v>
      </c>
      <c r="C24" s="280">
        <v>10.43</v>
      </c>
      <c r="D24" s="280">
        <v>27.55</v>
      </c>
      <c r="E24" s="280">
        <v>15.18</v>
      </c>
      <c r="F24" s="281">
        <v>2.8</v>
      </c>
      <c r="G24" s="281">
        <v>7.5</v>
      </c>
      <c r="H24" s="281">
        <v>18.3</v>
      </c>
      <c r="I24" s="281">
        <v>9.5</v>
      </c>
      <c r="J24" s="282"/>
      <c r="K24" s="283"/>
      <c r="L24" s="283"/>
      <c r="M24" s="283"/>
      <c r="N24" s="283"/>
      <c r="O24" s="283"/>
      <c r="P24" s="283"/>
    </row>
    <row r="25" spans="1:16">
      <c r="A25" s="114">
        <v>2008</v>
      </c>
      <c r="B25" s="280">
        <v>10.61</v>
      </c>
      <c r="C25" s="280">
        <v>10.24</v>
      </c>
      <c r="D25" s="280">
        <v>29.9</v>
      </c>
      <c r="E25" s="280">
        <v>15.58</v>
      </c>
      <c r="F25" s="281">
        <v>10.5</v>
      </c>
      <c r="G25" s="281">
        <v>7.1</v>
      </c>
      <c r="H25" s="281">
        <v>15.1</v>
      </c>
      <c r="I25" s="281">
        <v>10.199999999999999</v>
      </c>
      <c r="J25" s="282"/>
      <c r="K25" s="283"/>
      <c r="L25" s="283"/>
      <c r="M25" s="283"/>
      <c r="N25" s="283"/>
      <c r="O25" s="283"/>
      <c r="P25" s="283"/>
    </row>
    <row r="26" spans="1:16">
      <c r="A26" s="114">
        <v>2009</v>
      </c>
      <c r="B26" s="280">
        <v>12.79</v>
      </c>
      <c r="C26" s="280">
        <v>10.210000000000001</v>
      </c>
      <c r="D26" s="280">
        <v>28.3</v>
      </c>
      <c r="E26" s="280">
        <v>15.66</v>
      </c>
      <c r="F26" s="281">
        <v>5.4</v>
      </c>
      <c r="G26" s="281">
        <v>6.9</v>
      </c>
      <c r="H26" s="281">
        <v>19.5</v>
      </c>
      <c r="I26" s="281">
        <v>10.199999999999999</v>
      </c>
      <c r="J26" s="282"/>
      <c r="K26" s="283"/>
      <c r="L26" s="283"/>
      <c r="M26" s="283"/>
      <c r="N26" s="283"/>
      <c r="O26" s="283"/>
      <c r="P26" s="283"/>
    </row>
    <row r="27" spans="1:16">
      <c r="A27" s="114">
        <v>2010</v>
      </c>
      <c r="B27" s="280">
        <v>14.55</v>
      </c>
      <c r="C27" s="280">
        <v>10.199999999999999</v>
      </c>
      <c r="D27" s="280">
        <v>27.1</v>
      </c>
      <c r="E27" s="280">
        <v>15.71</v>
      </c>
      <c r="F27" s="281">
        <v>6.4</v>
      </c>
      <c r="G27" s="281">
        <v>5.3</v>
      </c>
      <c r="H27" s="281">
        <v>18</v>
      </c>
      <c r="I27" s="281">
        <v>9.1999999999999993</v>
      </c>
      <c r="J27" s="282"/>
      <c r="K27" s="283"/>
      <c r="L27" s="283"/>
      <c r="M27" s="283"/>
      <c r="N27" s="283"/>
      <c r="O27" s="283"/>
      <c r="P27" s="283"/>
    </row>
    <row r="28" spans="1:16">
      <c r="B28" s="284"/>
      <c r="C28" s="284"/>
      <c r="D28" s="284"/>
      <c r="F28" s="284"/>
      <c r="G28" s="284"/>
      <c r="H28" s="280"/>
      <c r="I28" s="280"/>
      <c r="J28" s="282"/>
      <c r="K28" s="283"/>
      <c r="L28" s="283"/>
      <c r="M28" s="283"/>
      <c r="N28" s="283"/>
      <c r="O28" s="283"/>
      <c r="P28" s="283"/>
    </row>
    <row r="29" spans="1:16">
      <c r="A29" s="293" t="s">
        <v>651</v>
      </c>
      <c r="B29" s="284">
        <f>(B27-F27)/F27*100</f>
        <v>127.34375</v>
      </c>
      <c r="C29" s="284">
        <f t="shared" ref="C29:D29" si="0">(C27-G27)/G27*100</f>
        <v>92.452830188679229</v>
      </c>
      <c r="D29" s="284">
        <f t="shared" si="0"/>
        <v>50.555555555555564</v>
      </c>
      <c r="E29" s="284">
        <f>(E27-I27)/I27*100</f>
        <v>70.760869565217405</v>
      </c>
      <c r="F29" s="284"/>
      <c r="G29" s="284"/>
      <c r="H29" s="280"/>
      <c r="I29" s="280"/>
      <c r="J29" s="282"/>
      <c r="K29" s="283"/>
      <c r="L29" s="283"/>
      <c r="M29" s="283"/>
      <c r="N29" s="283"/>
      <c r="O29" s="283"/>
      <c r="P29" s="283"/>
    </row>
    <row r="30" spans="1:16" s="296" customFormat="1">
      <c r="A30" s="294"/>
      <c r="B30" s="295">
        <f>(B27/F27)</f>
        <v>2.2734375</v>
      </c>
      <c r="C30" s="295">
        <f t="shared" ref="C30:E30" si="1">(C27/G27)</f>
        <v>1.9245283018867925</v>
      </c>
      <c r="D30" s="295">
        <f t="shared" si="1"/>
        <v>1.5055555555555555</v>
      </c>
      <c r="E30" s="295">
        <f t="shared" si="1"/>
        <v>1.7076086956521741</v>
      </c>
      <c r="F30" s="295"/>
      <c r="G30" s="295"/>
      <c r="H30" s="295"/>
      <c r="I30" s="295"/>
      <c r="K30" s="297"/>
      <c r="L30" s="297"/>
      <c r="M30" s="297"/>
      <c r="N30" s="297"/>
      <c r="O30" s="297"/>
      <c r="P30" s="297"/>
    </row>
    <row r="31" spans="1:16">
      <c r="B31" s="284"/>
      <c r="C31" s="284"/>
      <c r="D31" s="284"/>
      <c r="E31" s="284"/>
      <c r="F31" s="284"/>
      <c r="G31" s="284"/>
      <c r="H31" s="280"/>
      <c r="I31" s="280"/>
      <c r="J31" s="282"/>
      <c r="K31" s="283"/>
      <c r="L31" s="283"/>
      <c r="M31" s="283"/>
      <c r="N31" s="283"/>
      <c r="O31" s="283"/>
      <c r="P31" s="283"/>
    </row>
    <row r="32" spans="1:16">
      <c r="B32" s="284"/>
      <c r="C32" s="284"/>
      <c r="D32" s="284"/>
      <c r="E32" s="284"/>
      <c r="F32" s="284"/>
      <c r="G32" s="284"/>
      <c r="H32" s="280"/>
      <c r="I32" s="285"/>
      <c r="J32" s="282"/>
      <c r="K32" s="283"/>
      <c r="L32" s="283"/>
      <c r="M32" s="283"/>
      <c r="N32" s="283"/>
      <c r="O32" s="283"/>
      <c r="P32" s="283"/>
    </row>
    <row r="33" spans="1:16">
      <c r="B33" s="284"/>
      <c r="C33" s="284"/>
      <c r="D33" s="284"/>
      <c r="E33" s="284"/>
      <c r="F33" s="284"/>
      <c r="G33" s="284"/>
      <c r="H33" s="280"/>
      <c r="I33" s="285"/>
      <c r="J33" s="282"/>
      <c r="K33" s="283"/>
      <c r="L33" s="283"/>
      <c r="M33" s="283"/>
      <c r="N33" s="283"/>
      <c r="O33" s="283"/>
      <c r="P33" s="283"/>
    </row>
    <row r="34" spans="1:16">
      <c r="B34" s="284"/>
      <c r="C34" s="284"/>
      <c r="D34" s="284"/>
      <c r="E34" s="284"/>
      <c r="F34" s="284"/>
      <c r="G34" s="284"/>
      <c r="H34" s="280"/>
      <c r="I34" s="285"/>
      <c r="J34" s="282"/>
      <c r="K34" s="283"/>
      <c r="L34" s="283"/>
      <c r="M34" s="283"/>
      <c r="N34" s="283"/>
      <c r="O34" s="283"/>
      <c r="P34" s="283"/>
    </row>
    <row r="35" spans="1:16">
      <c r="B35" s="284"/>
      <c r="C35" s="284"/>
      <c r="D35" s="284"/>
      <c r="E35" s="284"/>
      <c r="F35" s="284"/>
      <c r="G35" s="284"/>
      <c r="H35" s="280"/>
      <c r="I35" s="285"/>
      <c r="J35" s="282"/>
    </row>
    <row r="36" spans="1:16">
      <c r="B36" s="284"/>
      <c r="C36" s="284"/>
      <c r="D36" s="284"/>
      <c r="E36" s="284"/>
      <c r="F36" s="284"/>
      <c r="G36" s="284"/>
      <c r="H36" s="285"/>
      <c r="I36" s="285"/>
      <c r="J36" s="282"/>
      <c r="K36" s="283"/>
      <c r="L36" s="283"/>
      <c r="M36" s="283"/>
      <c r="N36" s="283"/>
      <c r="O36" s="283"/>
      <c r="P36" s="283"/>
    </row>
    <row r="37" spans="1:16">
      <c r="B37" s="284"/>
      <c r="C37" s="284"/>
      <c r="D37" s="284"/>
      <c r="E37" s="284"/>
      <c r="F37" s="284"/>
      <c r="G37" s="284"/>
      <c r="H37" s="285"/>
      <c r="I37" s="285"/>
      <c r="J37" s="282"/>
      <c r="K37" s="283"/>
      <c r="L37" s="283"/>
      <c r="M37" s="283"/>
      <c r="N37" s="283"/>
      <c r="O37" s="283"/>
      <c r="P37" s="283"/>
    </row>
    <row r="38" spans="1:16">
      <c r="J38" s="282"/>
      <c r="K38" s="283"/>
      <c r="L38" s="283"/>
      <c r="M38" s="283"/>
      <c r="N38" s="283"/>
      <c r="O38" s="283"/>
      <c r="P38" s="283"/>
    </row>
    <row r="39" spans="1:16">
      <c r="A39" s="286"/>
      <c r="B39" s="283"/>
      <c r="C39" s="283"/>
      <c r="D39" s="283"/>
      <c r="E39" s="283"/>
      <c r="F39" s="283"/>
      <c r="G39" s="283"/>
      <c r="H39" s="283"/>
      <c r="I39" s="283"/>
    </row>
    <row r="40" spans="1:16">
      <c r="A40" s="286"/>
      <c r="B40" s="283"/>
      <c r="C40" s="283"/>
      <c r="D40" s="283"/>
      <c r="E40" s="283"/>
      <c r="F40" s="283"/>
      <c r="G40" s="283"/>
      <c r="H40" s="283"/>
      <c r="I40" s="283"/>
    </row>
    <row r="41" spans="1:16">
      <c r="A41" s="286"/>
      <c r="B41" s="283"/>
      <c r="C41" s="283"/>
      <c r="D41" s="283"/>
      <c r="E41" s="283"/>
      <c r="F41" s="283"/>
      <c r="G41" s="283"/>
      <c r="H41" s="283"/>
      <c r="I41" s="283"/>
    </row>
    <row r="42" spans="1:16">
      <c r="A42" s="286"/>
      <c r="B42" s="283"/>
      <c r="C42" s="283"/>
      <c r="D42" s="283"/>
      <c r="E42" s="283"/>
      <c r="F42" s="283"/>
      <c r="G42" s="283"/>
      <c r="H42" s="283"/>
      <c r="I42" s="283"/>
      <c r="J42" s="282"/>
    </row>
    <row r="43" spans="1:16">
      <c r="A43" s="114" t="s">
        <v>170</v>
      </c>
      <c r="B43" s="282"/>
      <c r="C43" s="282"/>
      <c r="D43" s="282"/>
      <c r="E43" s="282"/>
      <c r="F43" s="282"/>
      <c r="G43" s="282"/>
      <c r="H43" s="282"/>
      <c r="I43" s="282"/>
      <c r="J43" s="283"/>
    </row>
    <row r="44" spans="1:16">
      <c r="A44" s="286">
        <v>1980</v>
      </c>
      <c r="B44" s="283">
        <f>B7/SUM($B$7:$F$7)*100</f>
        <v>11.161431701972242</v>
      </c>
      <c r="C44" s="283">
        <f>C7/SUM($B$7:$F$7)*100</f>
        <v>15.938641344046751</v>
      </c>
      <c r="D44" s="283">
        <f>D7/SUM($B$7:$F$7)*100</f>
        <v>43.155588020452882</v>
      </c>
      <c r="E44" s="283"/>
      <c r="F44" s="283">
        <f>F7/SUM($B$7:$F$7)*100</f>
        <v>8.3272461650840022</v>
      </c>
      <c r="G44" s="283">
        <f>G7/SUM($B$7:$F$7)*100</f>
        <v>15.339663988312635</v>
      </c>
      <c r="H44" s="283"/>
      <c r="I44" s="283"/>
      <c r="J44" s="283"/>
    </row>
    <row r="45" spans="1:16">
      <c r="A45" s="286">
        <v>1990</v>
      </c>
      <c r="B45" s="283">
        <f>B17/SUM($B$17:$F$17)*100</f>
        <v>13.604488078541371</v>
      </c>
      <c r="C45" s="283">
        <f>C17/SUM($B$17:$F$17)*100</f>
        <v>15.189340813464232</v>
      </c>
      <c r="D45" s="283">
        <f>D17/SUM($B$17:$F$17)*100</f>
        <v>37.46143057503506</v>
      </c>
      <c r="E45" s="283"/>
      <c r="F45" s="283">
        <f>F17/SUM($B$17:$F$17)*100</f>
        <v>13.323983169705468</v>
      </c>
      <c r="G45" s="283">
        <f>G17/SUM($B$17:$F$17)*100</f>
        <v>15.427769985974752</v>
      </c>
      <c r="H45" s="283"/>
      <c r="I45" s="283"/>
      <c r="J45" s="283"/>
      <c r="P45" s="287"/>
    </row>
    <row r="46" spans="1:16">
      <c r="A46" s="286">
        <v>2005</v>
      </c>
      <c r="B46" s="283" t="e">
        <f>B32/SUM($B$32:$F$32)*100</f>
        <v>#DIV/0!</v>
      </c>
      <c r="C46" s="283" t="e">
        <f>C32/SUM($B$32:$F$32)*100</f>
        <v>#DIV/0!</v>
      </c>
      <c r="D46" s="283" t="e">
        <f>D32/SUM($B$32:$F$32)*100</f>
        <v>#DIV/0!</v>
      </c>
      <c r="E46" s="283"/>
      <c r="F46" s="283" t="e">
        <f>F32/SUM($B$32:$F$32)*100</f>
        <v>#DIV/0!</v>
      </c>
      <c r="G46" s="283" t="e">
        <f>G32/SUM($B$32:$F$32)*100</f>
        <v>#DIV/0!</v>
      </c>
      <c r="H46" s="283"/>
      <c r="I46" s="283"/>
      <c r="J46" s="283"/>
      <c r="P46" s="287"/>
    </row>
    <row r="47" spans="1:16">
      <c r="A47" s="286">
        <v>2006</v>
      </c>
      <c r="B47" s="283" t="e">
        <f>B33/SUM($B$33:$F$33)*100</f>
        <v>#DIV/0!</v>
      </c>
      <c r="C47" s="283" t="e">
        <f>C33/SUM($B$33:$F$33)*100</f>
        <v>#DIV/0!</v>
      </c>
      <c r="D47" s="283" t="e">
        <f>D33/SUM($B$33:$F$33)*100</f>
        <v>#DIV/0!</v>
      </c>
      <c r="E47" s="283"/>
      <c r="F47" s="283" t="e">
        <f>F33/SUM($B$33:$F$33)*100</f>
        <v>#DIV/0!</v>
      </c>
      <c r="G47" s="283" t="e">
        <f>G33/SUM($B$33:$F$33)*100</f>
        <v>#DIV/0!</v>
      </c>
      <c r="H47" s="283"/>
      <c r="I47" s="283"/>
    </row>
    <row r="48" spans="1:16">
      <c r="A48" s="286">
        <v>2007</v>
      </c>
      <c r="B48" s="283" t="e">
        <f>B34/SUM($B$34:$F$34)*100</f>
        <v>#DIV/0!</v>
      </c>
      <c r="C48" s="283" t="e">
        <f>C34/SUM($B$34:$F$34)*100</f>
        <v>#DIV/0!</v>
      </c>
      <c r="D48" s="283" t="e">
        <f>D34/SUM($B$34:$F$34)*100</f>
        <v>#DIV/0!</v>
      </c>
      <c r="E48" s="283"/>
      <c r="F48" s="283" t="e">
        <f>F34/SUM($B$34:$F$34)*100</f>
        <v>#DIV/0!</v>
      </c>
      <c r="G48" s="283" t="e">
        <f>G34/SUM($B$34:$F$34)*100</f>
        <v>#DIV/0!</v>
      </c>
      <c r="J48" s="283"/>
    </row>
    <row r="49" spans="1:10">
      <c r="A49" s="286">
        <v>2008</v>
      </c>
      <c r="B49" s="283" t="e">
        <f>B35/SUM($B$35:$F$35)*100</f>
        <v>#DIV/0!</v>
      </c>
      <c r="C49" s="283" t="e">
        <f>C35/SUM($B$35:$F$35)*100</f>
        <v>#DIV/0!</v>
      </c>
      <c r="D49" s="283" t="e">
        <f>D35/SUM($B$35:$F$35)*100</f>
        <v>#DIV/0!</v>
      </c>
      <c r="E49" s="283"/>
      <c r="F49" s="283" t="e">
        <f>F35/SUM($B$35:$F$35)*100</f>
        <v>#DIV/0!</v>
      </c>
      <c r="G49" s="283" t="e">
        <f>G35/SUM($B$35:$F$35)*100</f>
        <v>#DIV/0!</v>
      </c>
      <c r="H49" s="283"/>
      <c r="I49" s="283"/>
      <c r="J49" s="283"/>
    </row>
    <row r="50" spans="1:10">
      <c r="A50" s="114">
        <v>2009</v>
      </c>
      <c r="B50" s="283" t="e">
        <f>B36/SUM($B$36:$F$36)*100</f>
        <v>#DIV/0!</v>
      </c>
      <c r="C50" s="283" t="e">
        <f>C36/SUM($B$36:$F$36)*100</f>
        <v>#DIV/0!</v>
      </c>
      <c r="D50" s="283" t="e">
        <f>D36/SUM($B$36:$F$36)*100</f>
        <v>#DIV/0!</v>
      </c>
      <c r="E50" s="283"/>
      <c r="F50" s="283" t="e">
        <f>F36/SUM($B$36:$F$36)*100</f>
        <v>#DIV/0!</v>
      </c>
      <c r="G50" s="283" t="e">
        <f>G36/SUM($B$36:$F$36)*100</f>
        <v>#DIV/0!</v>
      </c>
    </row>
    <row r="51" spans="1:10">
      <c r="A51" s="114">
        <v>2010</v>
      </c>
      <c r="B51" s="283" t="e">
        <f>B37/SUM($B$37:$F$37)*100</f>
        <v>#DIV/0!</v>
      </c>
      <c r="C51" s="283" t="e">
        <f>C37/SUM($B$37:$F$37)*100</f>
        <v>#DIV/0!</v>
      </c>
      <c r="D51" s="283" t="e">
        <f>D37/SUM($B$37:$F$37)*100</f>
        <v>#DIV/0!</v>
      </c>
      <c r="E51" s="283"/>
      <c r="F51" s="283" t="e">
        <f>F37/SUM($B$37:$F$37)*100</f>
        <v>#DIV/0!</v>
      </c>
      <c r="G51" s="283" t="e">
        <f>G37/SUM($B$37:$F$37)*100</f>
        <v>#DIV/0!</v>
      </c>
    </row>
  </sheetData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showGridLines="0" zoomScaleNormal="100" workbookViewId="0"/>
  </sheetViews>
  <sheetFormatPr defaultRowHeight="15"/>
  <cols>
    <col min="1" max="1" width="7.28515625" style="76" customWidth="1"/>
    <col min="2" max="2" width="8" style="16" customWidth="1"/>
    <col min="3" max="3" width="12" style="16" customWidth="1"/>
    <col min="4" max="16384" width="9.140625" style="16"/>
  </cols>
  <sheetData>
    <row r="1" spans="1:5">
      <c r="A1" s="76" t="s">
        <v>152</v>
      </c>
    </row>
    <row r="2" spans="1:5">
      <c r="A2" s="76" t="s">
        <v>153</v>
      </c>
    </row>
    <row r="5" spans="1:5">
      <c r="B5" s="50" t="s">
        <v>154</v>
      </c>
      <c r="C5" s="50" t="s">
        <v>89</v>
      </c>
    </row>
    <row r="6" spans="1:5">
      <c r="A6" s="76">
        <v>1980</v>
      </c>
      <c r="B6" s="31">
        <v>86.82</v>
      </c>
      <c r="C6" s="31"/>
    </row>
    <row r="7" spans="1:5">
      <c r="A7" s="76">
        <v>1981</v>
      </c>
      <c r="B7" s="31">
        <v>97.1</v>
      </c>
      <c r="C7" s="31">
        <f>(B7-B6)/B6*100</f>
        <v>11.840589725869616</v>
      </c>
    </row>
    <row r="8" spans="1:5">
      <c r="A8" s="76">
        <v>1982</v>
      </c>
      <c r="B8" s="31">
        <v>108.96</v>
      </c>
      <c r="C8" s="31">
        <f t="shared" ref="C8:C36" si="0">(B8-B7)/B7*100</f>
        <v>12.214212152420185</v>
      </c>
    </row>
    <row r="9" spans="1:5">
      <c r="A9" s="76">
        <v>1983</v>
      </c>
      <c r="B9" s="31">
        <v>124.14</v>
      </c>
      <c r="C9" s="31">
        <f t="shared" si="0"/>
        <v>13.931718061674017</v>
      </c>
      <c r="E9" s="17"/>
    </row>
    <row r="10" spans="1:5">
      <c r="A10" s="76">
        <v>1984</v>
      </c>
      <c r="B10" s="31">
        <v>130.13999999999999</v>
      </c>
      <c r="C10" s="31">
        <f t="shared" si="0"/>
        <v>4.833252779120337</v>
      </c>
      <c r="E10" s="17"/>
    </row>
    <row r="11" spans="1:5">
      <c r="A11" s="76">
        <v>1985</v>
      </c>
      <c r="B11" s="31">
        <v>142.47999999999999</v>
      </c>
      <c r="C11" s="31">
        <f t="shared" si="0"/>
        <v>9.4820962040879095</v>
      </c>
      <c r="E11" s="17"/>
    </row>
    <row r="12" spans="1:5">
      <c r="A12" s="76">
        <v>1986</v>
      </c>
      <c r="B12" s="31">
        <v>153.91999999999999</v>
      </c>
      <c r="C12" s="31">
        <f t="shared" si="0"/>
        <v>8.0291970802919685</v>
      </c>
      <c r="E12" s="17"/>
    </row>
    <row r="13" spans="1:5">
      <c r="A13" s="76">
        <v>1987</v>
      </c>
      <c r="B13" s="31">
        <v>167.8</v>
      </c>
      <c r="C13" s="31">
        <f t="shared" si="0"/>
        <v>9.0176715176715341</v>
      </c>
      <c r="E13" s="17"/>
    </row>
    <row r="14" spans="1:5">
      <c r="A14" s="76">
        <v>1988</v>
      </c>
      <c r="B14" s="31">
        <v>184.84</v>
      </c>
      <c r="C14" s="31">
        <f t="shared" si="0"/>
        <v>10.154946364719899</v>
      </c>
      <c r="E14" s="17"/>
    </row>
    <row r="15" spans="1:5">
      <c r="A15" s="76">
        <v>1989</v>
      </c>
      <c r="B15" s="31">
        <v>205.18</v>
      </c>
      <c r="C15" s="31">
        <f t="shared" si="0"/>
        <v>11.004111664141963</v>
      </c>
      <c r="E15" s="17"/>
    </row>
    <row r="16" spans="1:5">
      <c r="A16" s="76">
        <v>1990</v>
      </c>
      <c r="B16" s="31">
        <v>222.06</v>
      </c>
      <c r="C16" s="31">
        <f t="shared" si="0"/>
        <v>8.2269227020177382</v>
      </c>
      <c r="E16" s="17"/>
    </row>
    <row r="17" spans="1:5">
      <c r="A17" s="76">
        <v>1991</v>
      </c>
      <c r="B17" s="31">
        <v>241.1</v>
      </c>
      <c r="C17" s="31">
        <f t="shared" si="0"/>
        <v>8.5742592092227294</v>
      </c>
      <c r="E17" s="17"/>
    </row>
    <row r="18" spans="1:5">
      <c r="A18" s="76">
        <v>1992</v>
      </c>
      <c r="B18" s="31">
        <v>258.52999999999997</v>
      </c>
      <c r="C18" s="31">
        <f t="shared" si="0"/>
        <v>7.2293654085441634</v>
      </c>
      <c r="E18" s="17"/>
    </row>
    <row r="19" spans="1:5">
      <c r="A19" s="76">
        <v>1993</v>
      </c>
      <c r="B19" s="31">
        <v>268.26</v>
      </c>
      <c r="C19" s="31">
        <f t="shared" si="0"/>
        <v>3.7635864309751361</v>
      </c>
      <c r="E19" s="17"/>
    </row>
    <row r="20" spans="1:5">
      <c r="A20" s="76">
        <v>1994</v>
      </c>
      <c r="B20" s="31">
        <v>286.04000000000002</v>
      </c>
      <c r="C20" s="31">
        <f t="shared" si="0"/>
        <v>6.6278983076120292</v>
      </c>
      <c r="E20" s="17"/>
    </row>
    <row r="21" spans="1:5">
      <c r="A21" s="76">
        <v>1995</v>
      </c>
      <c r="B21" s="31">
        <v>282.61</v>
      </c>
      <c r="C21" s="31">
        <f t="shared" si="0"/>
        <v>-1.199132988393234</v>
      </c>
      <c r="E21" s="17"/>
    </row>
    <row r="22" spans="1:5">
      <c r="A22" s="76">
        <v>1996</v>
      </c>
      <c r="B22" s="31">
        <v>300.19</v>
      </c>
      <c r="C22" s="31">
        <f t="shared" si="0"/>
        <v>6.2205866742153439</v>
      </c>
      <c r="E22" s="17"/>
    </row>
    <row r="23" spans="1:5">
      <c r="A23" s="76">
        <v>1997</v>
      </c>
      <c r="B23" s="31">
        <v>315.19</v>
      </c>
      <c r="C23" s="31">
        <f t="shared" si="0"/>
        <v>4.9968353376195074</v>
      </c>
      <c r="E23" s="17"/>
    </row>
    <row r="24" spans="1:5">
      <c r="A24" s="76">
        <v>1998</v>
      </c>
      <c r="B24" s="31">
        <v>330.1</v>
      </c>
      <c r="C24" s="31">
        <f t="shared" si="0"/>
        <v>4.7304800279196755</v>
      </c>
      <c r="E24" s="17"/>
    </row>
    <row r="25" spans="1:5">
      <c r="A25" s="76">
        <v>1999</v>
      </c>
      <c r="B25" s="31">
        <v>339.15</v>
      </c>
      <c r="C25" s="31">
        <f t="shared" si="0"/>
        <v>2.7415934565283107</v>
      </c>
      <c r="E25" s="17"/>
    </row>
    <row r="26" spans="1:5">
      <c r="A26" s="76">
        <v>2000</v>
      </c>
      <c r="B26" s="31">
        <v>343.66</v>
      </c>
      <c r="C26" s="31">
        <f t="shared" si="0"/>
        <v>1.3297950759251209</v>
      </c>
      <c r="E26" s="17"/>
    </row>
    <row r="27" spans="1:5">
      <c r="A27" s="76">
        <v>2001</v>
      </c>
      <c r="B27" s="31">
        <v>349.45</v>
      </c>
      <c r="C27" s="31">
        <f t="shared" si="0"/>
        <v>1.684804748879696</v>
      </c>
      <c r="E27" s="17"/>
    </row>
    <row r="28" spans="1:5">
      <c r="A28" s="76">
        <v>2002</v>
      </c>
      <c r="B28" s="31">
        <v>349.91</v>
      </c>
      <c r="C28" s="31">
        <f t="shared" si="0"/>
        <v>0.13163542709973855</v>
      </c>
      <c r="E28" s="17"/>
    </row>
    <row r="29" spans="1:5">
      <c r="A29" s="76">
        <v>2003</v>
      </c>
      <c r="B29" s="31">
        <v>350.91</v>
      </c>
      <c r="C29" s="31">
        <f t="shared" si="0"/>
        <v>0.28578777399902833</v>
      </c>
      <c r="E29" s="17"/>
    </row>
    <row r="30" spans="1:5">
      <c r="A30" s="76">
        <v>2004</v>
      </c>
      <c r="B30" s="31">
        <v>351.78</v>
      </c>
      <c r="C30" s="31">
        <f t="shared" si="0"/>
        <v>0.24792681884242329</v>
      </c>
    </row>
    <row r="31" spans="1:5">
      <c r="A31" s="76">
        <v>2005</v>
      </c>
      <c r="B31" s="31">
        <v>354.56</v>
      </c>
      <c r="C31" s="31">
        <f t="shared" si="0"/>
        <v>0.79026664392518897</v>
      </c>
    </row>
    <row r="32" spans="1:5">
      <c r="A32" s="76">
        <v>2006</v>
      </c>
      <c r="B32" s="31">
        <v>362.05</v>
      </c>
      <c r="C32" s="31">
        <f t="shared" si="0"/>
        <v>2.1124774368231072</v>
      </c>
    </row>
    <row r="33" spans="1:3">
      <c r="A33" s="76">
        <v>2007</v>
      </c>
      <c r="B33" s="31">
        <v>354.47</v>
      </c>
      <c r="C33" s="31">
        <f t="shared" si="0"/>
        <v>-2.0936334760392166</v>
      </c>
    </row>
    <row r="34" spans="1:3">
      <c r="A34" s="76">
        <v>2008</v>
      </c>
      <c r="B34" s="52">
        <v>351.09</v>
      </c>
      <c r="C34" s="31">
        <f t="shared" si="0"/>
        <v>-0.95353626541034553</v>
      </c>
    </row>
    <row r="35" spans="1:3">
      <c r="A35" s="76">
        <v>2009</v>
      </c>
      <c r="B35" s="31">
        <v>354.82</v>
      </c>
      <c r="C35" s="31">
        <f t="shared" si="0"/>
        <v>1.0624056509726902</v>
      </c>
    </row>
    <row r="36" spans="1:3">
      <c r="A36" s="76">
        <v>2010</v>
      </c>
      <c r="B36" s="31">
        <v>347.77</v>
      </c>
      <c r="C36" s="31">
        <f t="shared" si="0"/>
        <v>-1.9869229468462917</v>
      </c>
    </row>
  </sheetData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P51"/>
  <sheetViews>
    <sheetView showGridLines="0" zoomScaleNormal="100" workbookViewId="0">
      <selection activeCell="U35" sqref="U35"/>
    </sheetView>
  </sheetViews>
  <sheetFormatPr defaultRowHeight="15"/>
  <cols>
    <col min="1" max="1" width="7.28515625" style="114" customWidth="1"/>
    <col min="2" max="7" width="9.5703125" style="77" customWidth="1"/>
    <col min="8" max="9" width="9.140625" style="77" customWidth="1"/>
    <col min="10" max="10" width="7.28515625" style="77" customWidth="1"/>
    <col min="11" max="16" width="11.5703125" style="77" customWidth="1"/>
    <col min="17" max="16384" width="9.140625" style="77"/>
  </cols>
  <sheetData>
    <row r="1" spans="1:16">
      <c r="A1" s="114" t="s">
        <v>489</v>
      </c>
    </row>
    <row r="2" spans="1:16">
      <c r="A2" s="114" t="s">
        <v>648</v>
      </c>
    </row>
    <row r="5" spans="1:16">
      <c r="B5" s="115" t="s">
        <v>486</v>
      </c>
      <c r="F5" s="115" t="s">
        <v>487</v>
      </c>
      <c r="P5" s="198"/>
    </row>
    <row r="6" spans="1:16">
      <c r="B6" s="279" t="s">
        <v>471</v>
      </c>
      <c r="C6" s="279" t="s">
        <v>488</v>
      </c>
      <c r="D6" s="279" t="s">
        <v>474</v>
      </c>
      <c r="E6" s="279" t="s">
        <v>72</v>
      </c>
      <c r="F6" s="279" t="s">
        <v>471</v>
      </c>
      <c r="G6" s="279" t="s">
        <v>488</v>
      </c>
      <c r="H6" s="279" t="s">
        <v>474</v>
      </c>
      <c r="I6" s="279" t="s">
        <v>72</v>
      </c>
      <c r="J6" s="115"/>
      <c r="K6" s="198"/>
      <c r="L6" s="198"/>
      <c r="M6" s="198"/>
      <c r="N6" s="198"/>
      <c r="O6" s="198"/>
      <c r="P6" s="198"/>
    </row>
    <row r="7" spans="1:16">
      <c r="A7" s="114">
        <v>1990</v>
      </c>
      <c r="B7" s="280">
        <v>17.5</v>
      </c>
      <c r="C7" s="280">
        <v>51.37</v>
      </c>
      <c r="D7" s="280">
        <v>132.93</v>
      </c>
      <c r="E7" s="280">
        <v>62.47</v>
      </c>
      <c r="F7" s="281">
        <v>15</v>
      </c>
      <c r="G7" s="281">
        <v>51.6</v>
      </c>
      <c r="H7" s="281">
        <v>110.9</v>
      </c>
      <c r="I7" s="281">
        <v>57.4</v>
      </c>
      <c r="J7" s="282"/>
      <c r="K7" s="283"/>
      <c r="L7" s="283"/>
      <c r="M7" s="283"/>
      <c r="N7" s="283"/>
      <c r="O7" s="283"/>
      <c r="P7" s="283"/>
    </row>
    <row r="8" spans="1:16">
      <c r="A8" s="114">
        <v>1991</v>
      </c>
      <c r="B8" s="280">
        <v>18.38</v>
      </c>
      <c r="C8" s="280">
        <v>52.73</v>
      </c>
      <c r="D8" s="280">
        <v>137.62</v>
      </c>
      <c r="E8" s="280">
        <v>64.47</v>
      </c>
      <c r="F8" s="281">
        <v>10.7</v>
      </c>
      <c r="G8" s="281">
        <v>55.3</v>
      </c>
      <c r="H8" s="281">
        <v>107.9</v>
      </c>
      <c r="I8" s="281">
        <v>57.1</v>
      </c>
      <c r="J8" s="282"/>
      <c r="K8" s="283"/>
      <c r="L8" s="283"/>
      <c r="M8" s="283"/>
      <c r="N8" s="283"/>
      <c r="O8" s="283"/>
      <c r="P8" s="283"/>
    </row>
    <row r="9" spans="1:16">
      <c r="A9" s="114">
        <v>1992</v>
      </c>
      <c r="B9" s="280">
        <v>19.16</v>
      </c>
      <c r="C9" s="280">
        <v>53.59</v>
      </c>
      <c r="D9" s="280">
        <v>140.96</v>
      </c>
      <c r="E9" s="280">
        <v>65.930000000000007</v>
      </c>
      <c r="F9" s="281">
        <v>11.5</v>
      </c>
      <c r="G9" s="281">
        <v>56.8</v>
      </c>
      <c r="H9" s="281">
        <v>119.9</v>
      </c>
      <c r="I9" s="281">
        <v>60.8</v>
      </c>
      <c r="J9" s="282"/>
      <c r="K9" s="283"/>
      <c r="L9" s="283"/>
      <c r="M9" s="283"/>
      <c r="N9" s="283"/>
      <c r="O9" s="283"/>
      <c r="P9" s="283"/>
    </row>
    <row r="10" spans="1:16">
      <c r="A10" s="114">
        <v>1993</v>
      </c>
      <c r="B10" s="280">
        <v>20.05</v>
      </c>
      <c r="C10" s="280">
        <v>54.97</v>
      </c>
      <c r="D10" s="280">
        <v>144.22</v>
      </c>
      <c r="E10" s="280">
        <v>67.599999999999994</v>
      </c>
      <c r="F10" s="281">
        <v>11.9</v>
      </c>
      <c r="G10" s="281">
        <v>55.2</v>
      </c>
      <c r="H10" s="281">
        <v>125.8</v>
      </c>
      <c r="I10" s="281">
        <v>61.5</v>
      </c>
      <c r="J10" s="282"/>
      <c r="K10" s="283"/>
      <c r="L10" s="283"/>
      <c r="M10" s="283"/>
      <c r="N10" s="283"/>
      <c r="O10" s="283"/>
      <c r="P10" s="283"/>
    </row>
    <row r="11" spans="1:16">
      <c r="A11" s="114">
        <v>1994</v>
      </c>
      <c r="B11" s="280">
        <v>20.3</v>
      </c>
      <c r="C11" s="280">
        <v>57.18</v>
      </c>
      <c r="D11" s="280">
        <v>146.32</v>
      </c>
      <c r="E11" s="280">
        <v>69.209999999999994</v>
      </c>
      <c r="F11" s="281">
        <v>11.9</v>
      </c>
      <c r="G11" s="281">
        <v>53.9</v>
      </c>
      <c r="H11" s="281">
        <v>121.7</v>
      </c>
      <c r="I11" s="281">
        <v>60</v>
      </c>
      <c r="J11" s="282"/>
      <c r="K11" s="283"/>
      <c r="L11" s="283"/>
      <c r="M11" s="283"/>
      <c r="N11" s="283"/>
      <c r="O11" s="283"/>
      <c r="P11" s="283"/>
    </row>
    <row r="12" spans="1:16">
      <c r="A12" s="114">
        <v>1995</v>
      </c>
      <c r="B12" s="280">
        <v>20.34</v>
      </c>
      <c r="C12" s="280">
        <v>58.61</v>
      </c>
      <c r="D12" s="280">
        <v>149.72999999999999</v>
      </c>
      <c r="E12" s="280">
        <v>70.75</v>
      </c>
      <c r="F12" s="281">
        <v>12.1</v>
      </c>
      <c r="G12" s="281">
        <v>55.7</v>
      </c>
      <c r="H12" s="281">
        <v>123.7</v>
      </c>
      <c r="I12" s="281">
        <v>61.7</v>
      </c>
      <c r="J12" s="282"/>
      <c r="K12" s="283"/>
      <c r="L12" s="283"/>
      <c r="M12" s="283"/>
      <c r="N12" s="283"/>
      <c r="O12" s="283"/>
      <c r="P12" s="283"/>
    </row>
    <row r="13" spans="1:16">
      <c r="A13" s="114">
        <v>1996</v>
      </c>
      <c r="B13" s="280">
        <v>21.48</v>
      </c>
      <c r="C13" s="280">
        <v>59.84</v>
      </c>
      <c r="D13" s="280">
        <v>150.79</v>
      </c>
      <c r="E13" s="280">
        <v>71.83</v>
      </c>
      <c r="F13" s="281">
        <v>10.7</v>
      </c>
      <c r="G13" s="281">
        <v>53.4</v>
      </c>
      <c r="H13" s="281">
        <v>124.4</v>
      </c>
      <c r="I13" s="281">
        <v>60.8</v>
      </c>
      <c r="J13" s="282"/>
      <c r="K13" s="283"/>
      <c r="L13" s="283"/>
      <c r="M13" s="283"/>
      <c r="N13" s="283"/>
      <c r="O13" s="283"/>
      <c r="P13" s="283"/>
    </row>
    <row r="14" spans="1:16">
      <c r="A14" s="114">
        <v>1997</v>
      </c>
      <c r="B14" s="280">
        <v>20.010000000000002</v>
      </c>
      <c r="C14" s="280">
        <v>60.53</v>
      </c>
      <c r="D14" s="280">
        <v>152.46</v>
      </c>
      <c r="E14" s="280">
        <v>72.3</v>
      </c>
      <c r="F14" s="281">
        <v>11.5</v>
      </c>
      <c r="G14" s="281">
        <v>52.5</v>
      </c>
      <c r="H14" s="281">
        <v>130.19999999999999</v>
      </c>
      <c r="I14" s="281">
        <v>62.3</v>
      </c>
      <c r="J14" s="282"/>
      <c r="K14" s="283"/>
      <c r="L14" s="283"/>
      <c r="M14" s="283"/>
      <c r="N14" s="283"/>
      <c r="O14" s="283"/>
      <c r="P14" s="283"/>
    </row>
    <row r="15" spans="1:16">
      <c r="A15" s="114">
        <v>1998</v>
      </c>
      <c r="B15" s="280">
        <v>20.95</v>
      </c>
      <c r="C15" s="280">
        <v>61.73</v>
      </c>
      <c r="D15" s="280">
        <v>152.59</v>
      </c>
      <c r="E15" s="280">
        <v>73.13</v>
      </c>
      <c r="F15" s="281">
        <v>12.3</v>
      </c>
      <c r="G15" s="281">
        <v>51.9</v>
      </c>
      <c r="H15" s="281">
        <v>140.30000000000001</v>
      </c>
      <c r="I15" s="281">
        <v>65.3</v>
      </c>
      <c r="J15" s="282"/>
      <c r="K15" s="283"/>
      <c r="L15" s="283"/>
      <c r="M15" s="283"/>
      <c r="N15" s="283"/>
      <c r="O15" s="283"/>
      <c r="P15" s="283"/>
    </row>
    <row r="16" spans="1:16">
      <c r="A16" s="114">
        <v>1999</v>
      </c>
      <c r="B16" s="280">
        <v>22.16</v>
      </c>
      <c r="C16" s="280">
        <v>62.1</v>
      </c>
      <c r="D16" s="280">
        <v>157.22</v>
      </c>
      <c r="E16" s="280">
        <v>74.680000000000007</v>
      </c>
      <c r="F16" s="281">
        <v>13.7</v>
      </c>
      <c r="G16" s="281">
        <v>51.6</v>
      </c>
      <c r="H16" s="281">
        <v>144.1</v>
      </c>
      <c r="I16" s="281">
        <v>66.900000000000006</v>
      </c>
      <c r="J16" s="282"/>
      <c r="K16" s="283"/>
      <c r="L16" s="283"/>
      <c r="M16" s="283"/>
      <c r="N16" s="283"/>
      <c r="O16" s="283"/>
      <c r="P16" s="283"/>
    </row>
    <row r="17" spans="1:16">
      <c r="A17" s="114">
        <v>2000</v>
      </c>
      <c r="B17" s="280">
        <v>23.86</v>
      </c>
      <c r="C17" s="280">
        <v>63.54</v>
      </c>
      <c r="D17" s="280">
        <v>157.84</v>
      </c>
      <c r="E17" s="280">
        <v>75.73</v>
      </c>
      <c r="F17" s="281">
        <v>20.100000000000001</v>
      </c>
      <c r="G17" s="281">
        <v>50.6</v>
      </c>
      <c r="H17" s="281">
        <v>149.80000000000001</v>
      </c>
      <c r="I17" s="281">
        <v>69.8</v>
      </c>
      <c r="J17" s="282"/>
      <c r="K17" s="283"/>
      <c r="L17" s="283"/>
      <c r="M17" s="283"/>
      <c r="N17" s="283"/>
      <c r="O17" s="283"/>
      <c r="P17" s="283"/>
    </row>
    <row r="18" spans="1:16">
      <c r="A18" s="114">
        <v>2001</v>
      </c>
      <c r="B18" s="280">
        <v>23.91</v>
      </c>
      <c r="C18" s="280">
        <v>64.77</v>
      </c>
      <c r="D18" s="280">
        <v>160.62</v>
      </c>
      <c r="E18" s="280">
        <v>76.91</v>
      </c>
      <c r="F18" s="281">
        <v>18.2</v>
      </c>
      <c r="G18" s="281">
        <v>53</v>
      </c>
      <c r="H18" s="281">
        <v>149.30000000000001</v>
      </c>
      <c r="I18" s="281">
        <v>70.900000000000006</v>
      </c>
      <c r="J18" s="282"/>
      <c r="K18" s="283"/>
      <c r="L18" s="283"/>
      <c r="M18" s="283"/>
      <c r="N18" s="283"/>
      <c r="O18" s="283"/>
      <c r="P18" s="283"/>
    </row>
    <row r="19" spans="1:16">
      <c r="A19" s="114">
        <v>2002</v>
      </c>
      <c r="B19" s="280">
        <v>23.37</v>
      </c>
      <c r="C19" s="280">
        <v>67.569999999999993</v>
      </c>
      <c r="D19" s="280">
        <v>161.81</v>
      </c>
      <c r="E19" s="280">
        <v>78.31</v>
      </c>
      <c r="F19" s="281">
        <v>18.5</v>
      </c>
      <c r="G19" s="281">
        <v>55.9</v>
      </c>
      <c r="H19" s="281">
        <v>142.4</v>
      </c>
      <c r="I19" s="281">
        <v>70.900000000000006</v>
      </c>
      <c r="J19" s="282"/>
      <c r="K19" s="283"/>
      <c r="L19" s="283"/>
      <c r="M19" s="283"/>
      <c r="N19" s="283"/>
      <c r="O19" s="283"/>
      <c r="P19" s="283"/>
    </row>
    <row r="20" spans="1:16">
      <c r="A20" s="114">
        <v>2003</v>
      </c>
      <c r="B20" s="280">
        <v>22.7</v>
      </c>
      <c r="C20" s="280">
        <v>67.180000000000007</v>
      </c>
      <c r="D20" s="280">
        <v>167.69</v>
      </c>
      <c r="E20" s="280">
        <v>79.39</v>
      </c>
      <c r="F20" s="281">
        <v>18.100000000000001</v>
      </c>
      <c r="G20" s="281">
        <v>57.2</v>
      </c>
      <c r="H20" s="281">
        <v>141.80000000000001</v>
      </c>
      <c r="I20" s="281">
        <v>71.5</v>
      </c>
      <c r="J20" s="282"/>
      <c r="K20" s="283"/>
      <c r="L20" s="283"/>
      <c r="M20" s="283"/>
      <c r="N20" s="283"/>
      <c r="O20" s="283"/>
      <c r="P20" s="283"/>
    </row>
    <row r="21" spans="1:16">
      <c r="A21" s="114">
        <v>2004</v>
      </c>
      <c r="B21" s="280">
        <v>24.78</v>
      </c>
      <c r="C21" s="280">
        <v>67.540000000000006</v>
      </c>
      <c r="D21" s="280">
        <v>170.84</v>
      </c>
      <c r="E21" s="280">
        <v>80.84</v>
      </c>
      <c r="F21" s="281">
        <v>23</v>
      </c>
      <c r="G21" s="281">
        <v>55.3</v>
      </c>
      <c r="H21" s="281">
        <v>137.4</v>
      </c>
      <c r="I21" s="281">
        <v>70.5</v>
      </c>
      <c r="J21" s="282"/>
      <c r="K21" s="283"/>
      <c r="L21" s="283"/>
      <c r="M21" s="283"/>
      <c r="N21" s="283"/>
      <c r="O21" s="283"/>
      <c r="P21" s="283"/>
    </row>
    <row r="22" spans="1:16">
      <c r="A22" s="114">
        <v>2005</v>
      </c>
      <c r="B22" s="280">
        <v>25.69</v>
      </c>
      <c r="C22" s="280">
        <v>67.63</v>
      </c>
      <c r="D22" s="280">
        <v>173.51</v>
      </c>
      <c r="E22" s="280">
        <v>81.790000000000006</v>
      </c>
      <c r="F22" s="281">
        <v>20</v>
      </c>
      <c r="G22" s="281">
        <v>57.2</v>
      </c>
      <c r="H22" s="281">
        <v>139.30000000000001</v>
      </c>
      <c r="I22" s="281">
        <v>71.599999999999994</v>
      </c>
      <c r="J22" s="282"/>
      <c r="K22" s="283"/>
      <c r="L22" s="283"/>
      <c r="M22" s="283"/>
      <c r="N22" s="283"/>
      <c r="O22" s="283"/>
      <c r="P22" s="283"/>
    </row>
    <row r="23" spans="1:16">
      <c r="A23" s="114">
        <v>2006</v>
      </c>
      <c r="B23" s="280">
        <v>25.01</v>
      </c>
      <c r="C23" s="280">
        <v>68.31</v>
      </c>
      <c r="D23" s="280">
        <v>174.95</v>
      </c>
      <c r="E23" s="280">
        <v>82.35</v>
      </c>
      <c r="F23" s="281">
        <v>21</v>
      </c>
      <c r="G23" s="281">
        <v>56.7</v>
      </c>
      <c r="H23" s="281">
        <v>137.30000000000001</v>
      </c>
      <c r="I23" s="281">
        <v>71.3</v>
      </c>
      <c r="J23" s="282"/>
      <c r="K23" s="283"/>
      <c r="L23" s="283"/>
      <c r="M23" s="283"/>
      <c r="N23" s="283"/>
      <c r="O23" s="283"/>
      <c r="P23" s="283"/>
    </row>
    <row r="24" spans="1:16">
      <c r="A24" s="114">
        <v>2007</v>
      </c>
      <c r="B24" s="280">
        <v>27.33</v>
      </c>
      <c r="C24" s="280">
        <v>67.12</v>
      </c>
      <c r="D24" s="280">
        <v>178.37</v>
      </c>
      <c r="E24" s="280">
        <v>83.32</v>
      </c>
      <c r="F24" s="281">
        <v>15.9</v>
      </c>
      <c r="G24" s="281">
        <v>52.4</v>
      </c>
      <c r="H24" s="281">
        <v>144.69999999999999</v>
      </c>
      <c r="I24" s="281">
        <v>70.5</v>
      </c>
      <c r="J24" s="282"/>
      <c r="K24" s="283"/>
      <c r="L24" s="283"/>
      <c r="M24" s="283"/>
      <c r="N24" s="283"/>
      <c r="O24" s="283"/>
      <c r="P24" s="283"/>
    </row>
    <row r="25" spans="1:16">
      <c r="A25" s="114">
        <v>2008</v>
      </c>
      <c r="B25" s="280">
        <v>28.14</v>
      </c>
      <c r="C25" s="280">
        <v>68.14</v>
      </c>
      <c r="D25" s="280">
        <v>175.8</v>
      </c>
      <c r="E25" s="280">
        <v>83.72</v>
      </c>
      <c r="F25" s="281">
        <v>20.5</v>
      </c>
      <c r="G25" s="281">
        <v>51.7</v>
      </c>
      <c r="H25" s="281">
        <v>137.80000000000001</v>
      </c>
      <c r="I25" s="281">
        <v>69.3</v>
      </c>
      <c r="J25" s="282"/>
      <c r="K25" s="283"/>
      <c r="L25" s="283"/>
      <c r="M25" s="283"/>
      <c r="N25" s="283"/>
      <c r="O25" s="283"/>
      <c r="P25" s="283"/>
    </row>
    <row r="26" spans="1:16">
      <c r="A26" s="114">
        <v>2009</v>
      </c>
      <c r="B26" s="280">
        <v>32.19</v>
      </c>
      <c r="C26" s="280">
        <v>68.430000000000007</v>
      </c>
      <c r="D26" s="280">
        <v>175.62</v>
      </c>
      <c r="E26" s="280">
        <v>85.04</v>
      </c>
      <c r="F26" s="281">
        <v>18</v>
      </c>
      <c r="G26" s="281">
        <v>53.8</v>
      </c>
      <c r="H26" s="281">
        <v>139</v>
      </c>
      <c r="I26" s="281">
        <v>69.8</v>
      </c>
      <c r="J26" s="282"/>
      <c r="K26" s="283"/>
      <c r="L26" s="283"/>
      <c r="M26" s="283"/>
      <c r="N26" s="283"/>
      <c r="O26" s="283"/>
      <c r="P26" s="283"/>
    </row>
    <row r="27" spans="1:16">
      <c r="A27" s="114">
        <v>2010</v>
      </c>
      <c r="B27" s="280">
        <v>37.22</v>
      </c>
      <c r="C27" s="280">
        <v>68.87</v>
      </c>
      <c r="D27" s="280">
        <v>173.97</v>
      </c>
      <c r="E27" s="280">
        <v>86.39</v>
      </c>
      <c r="F27" s="281">
        <v>17.5</v>
      </c>
      <c r="G27" s="281">
        <v>54</v>
      </c>
      <c r="H27" s="281">
        <v>135.1</v>
      </c>
      <c r="I27" s="281">
        <v>68.3</v>
      </c>
      <c r="J27" s="282"/>
      <c r="K27" s="283"/>
      <c r="L27" s="283"/>
      <c r="M27" s="283"/>
      <c r="N27" s="283"/>
      <c r="O27" s="283"/>
      <c r="P27" s="283"/>
    </row>
    <row r="28" spans="1:16">
      <c r="B28" s="284"/>
      <c r="C28" s="284"/>
      <c r="D28" s="284"/>
      <c r="E28" s="284"/>
      <c r="F28" s="284"/>
      <c r="G28" s="284"/>
      <c r="H28" s="280"/>
      <c r="I28" s="280"/>
      <c r="J28" s="282"/>
      <c r="K28" s="283"/>
      <c r="L28" s="283"/>
      <c r="M28" s="283"/>
      <c r="N28" s="283"/>
      <c r="O28" s="283"/>
      <c r="P28" s="283"/>
    </row>
    <row r="29" spans="1:16">
      <c r="A29" s="293" t="s">
        <v>651</v>
      </c>
      <c r="B29" s="284">
        <f>(B27-F27)/F27*100</f>
        <v>112.68571428571428</v>
      </c>
      <c r="C29" s="284">
        <f t="shared" ref="C29:E29" si="0">(C27-G27)/G27*100</f>
        <v>27.537037037037042</v>
      </c>
      <c r="D29" s="284">
        <f t="shared" si="0"/>
        <v>28.771280532938569</v>
      </c>
      <c r="E29" s="284">
        <f t="shared" si="0"/>
        <v>26.486090775988291</v>
      </c>
      <c r="F29" s="284"/>
      <c r="G29" s="284"/>
      <c r="H29" s="280"/>
      <c r="I29" s="280"/>
      <c r="J29" s="282"/>
      <c r="K29" s="283"/>
      <c r="L29" s="283"/>
      <c r="M29" s="283"/>
      <c r="N29" s="283"/>
      <c r="O29" s="283"/>
      <c r="P29" s="283"/>
    </row>
    <row r="30" spans="1:16">
      <c r="B30" s="298">
        <f>B27/F27</f>
        <v>2.1268571428571428</v>
      </c>
      <c r="C30" s="298">
        <f t="shared" ref="C30:E30" si="1">C27/G27</f>
        <v>1.2753703703703705</v>
      </c>
      <c r="D30" s="298">
        <f t="shared" si="1"/>
        <v>1.2877128053293856</v>
      </c>
      <c r="E30" s="298">
        <f t="shared" si="1"/>
        <v>1.2648609077598829</v>
      </c>
      <c r="F30" s="284"/>
      <c r="G30" s="284"/>
      <c r="H30" s="280"/>
      <c r="I30" s="280"/>
      <c r="J30" s="282"/>
      <c r="K30" s="283"/>
      <c r="L30" s="283"/>
      <c r="M30" s="283"/>
      <c r="N30" s="283"/>
      <c r="O30" s="283"/>
      <c r="P30" s="283"/>
    </row>
    <row r="31" spans="1:16">
      <c r="B31" s="284"/>
      <c r="C31" s="284"/>
      <c r="D31" s="284"/>
      <c r="E31" s="284"/>
      <c r="F31" s="284"/>
      <c r="G31" s="284"/>
      <c r="H31" s="280"/>
      <c r="I31" s="280"/>
      <c r="J31" s="282"/>
      <c r="K31" s="283"/>
      <c r="L31" s="283"/>
      <c r="M31" s="283"/>
      <c r="N31" s="283"/>
      <c r="O31" s="283"/>
      <c r="P31" s="283"/>
    </row>
    <row r="32" spans="1:16">
      <c r="B32" s="284"/>
      <c r="C32" s="284"/>
      <c r="D32" s="284"/>
      <c r="E32" s="284"/>
      <c r="F32" s="284"/>
      <c r="G32" s="284"/>
      <c r="H32" s="280"/>
      <c r="I32" s="285"/>
      <c r="J32" s="282"/>
      <c r="K32" s="283"/>
      <c r="L32" s="283"/>
      <c r="M32" s="283"/>
      <c r="N32" s="283"/>
      <c r="O32" s="283"/>
      <c r="P32" s="283"/>
    </row>
    <row r="33" spans="1:16">
      <c r="B33" s="284"/>
      <c r="C33" s="284"/>
      <c r="D33" s="284"/>
      <c r="E33" s="284"/>
      <c r="F33" s="284"/>
      <c r="G33" s="284"/>
      <c r="H33" s="280"/>
      <c r="I33" s="285"/>
      <c r="J33" s="282"/>
      <c r="K33" s="283"/>
      <c r="L33" s="283"/>
      <c r="M33" s="283"/>
      <c r="N33" s="283"/>
      <c r="O33" s="283"/>
      <c r="P33" s="283"/>
    </row>
    <row r="34" spans="1:16">
      <c r="B34" s="284"/>
      <c r="C34" s="284"/>
      <c r="D34" s="284"/>
      <c r="E34" s="284"/>
      <c r="F34" s="284"/>
      <c r="G34" s="284"/>
      <c r="H34" s="280"/>
      <c r="I34" s="285"/>
      <c r="J34" s="282"/>
      <c r="K34" s="283"/>
      <c r="L34" s="283"/>
      <c r="M34" s="283"/>
      <c r="N34" s="283"/>
      <c r="O34" s="283"/>
      <c r="P34" s="283"/>
    </row>
    <row r="35" spans="1:16">
      <c r="B35" s="284"/>
      <c r="C35" s="284"/>
      <c r="D35" s="284"/>
      <c r="E35" s="284"/>
      <c r="F35" s="284"/>
      <c r="G35" s="284"/>
      <c r="H35" s="280"/>
      <c r="I35" s="285"/>
      <c r="J35" s="282"/>
    </row>
    <row r="36" spans="1:16">
      <c r="B36" s="284"/>
      <c r="C36" s="284"/>
      <c r="D36" s="284"/>
      <c r="E36" s="284"/>
      <c r="F36" s="284"/>
      <c r="G36" s="284"/>
      <c r="H36" s="285"/>
      <c r="I36" s="285"/>
      <c r="J36" s="282"/>
      <c r="K36" s="283"/>
      <c r="L36" s="283"/>
      <c r="M36" s="283"/>
      <c r="N36" s="283"/>
      <c r="O36" s="283"/>
      <c r="P36" s="283"/>
    </row>
    <row r="37" spans="1:16">
      <c r="B37" s="284"/>
      <c r="C37" s="284"/>
      <c r="D37" s="284"/>
      <c r="E37" s="284"/>
      <c r="F37" s="284"/>
      <c r="G37" s="284"/>
      <c r="H37" s="285"/>
      <c r="I37" s="285"/>
      <c r="J37" s="282"/>
      <c r="K37" s="283"/>
      <c r="L37" s="283"/>
      <c r="M37" s="283"/>
      <c r="N37" s="283"/>
      <c r="O37" s="283"/>
      <c r="P37" s="283"/>
    </row>
    <row r="38" spans="1:16">
      <c r="J38" s="282"/>
      <c r="K38" s="283"/>
      <c r="L38" s="283"/>
      <c r="M38" s="283"/>
      <c r="N38" s="283"/>
      <c r="O38" s="283"/>
      <c r="P38" s="283"/>
    </row>
    <row r="39" spans="1:16">
      <c r="A39" s="286"/>
      <c r="B39" s="283"/>
      <c r="C39" s="283"/>
      <c r="D39" s="283"/>
      <c r="E39" s="283"/>
      <c r="F39" s="283"/>
      <c r="G39" s="283"/>
      <c r="H39" s="283"/>
      <c r="I39" s="283"/>
    </row>
    <row r="40" spans="1:16">
      <c r="A40" s="286"/>
      <c r="B40" s="283"/>
      <c r="C40" s="283"/>
      <c r="D40" s="283"/>
      <c r="E40" s="283"/>
      <c r="F40" s="283"/>
      <c r="G40" s="283"/>
      <c r="H40" s="283"/>
      <c r="I40" s="283"/>
    </row>
    <row r="41" spans="1:16">
      <c r="A41" s="286"/>
      <c r="B41" s="283"/>
      <c r="C41" s="283"/>
      <c r="D41" s="283"/>
      <c r="E41" s="283"/>
      <c r="F41" s="283"/>
      <c r="G41" s="283"/>
      <c r="H41" s="283"/>
      <c r="I41" s="283"/>
    </row>
    <row r="42" spans="1:16">
      <c r="A42" s="286"/>
      <c r="B42" s="283"/>
      <c r="C42" s="283"/>
      <c r="D42" s="283"/>
      <c r="E42" s="283"/>
      <c r="F42" s="283"/>
      <c r="G42" s="283"/>
      <c r="H42" s="283"/>
      <c r="I42" s="283"/>
      <c r="J42" s="282"/>
    </row>
    <row r="43" spans="1:16">
      <c r="A43" s="114" t="s">
        <v>170</v>
      </c>
      <c r="B43" s="282"/>
      <c r="C43" s="282"/>
      <c r="D43" s="282"/>
      <c r="E43" s="282"/>
      <c r="F43" s="282"/>
      <c r="G43" s="282"/>
      <c r="H43" s="282"/>
      <c r="I43" s="282"/>
      <c r="J43" s="283"/>
    </row>
    <row r="44" spans="1:16">
      <c r="A44" s="286">
        <v>1980</v>
      </c>
      <c r="B44" s="283">
        <f>B7/SUM($B$7:$F$7)*100</f>
        <v>6.2663372363662413</v>
      </c>
      <c r="C44" s="283">
        <f>C7/SUM($B$7:$F$7)*100</f>
        <v>18.394385361836214</v>
      </c>
      <c r="D44" s="283">
        <f>D7/SUM($B$7:$F$7)*100</f>
        <v>47.599097647437972</v>
      </c>
      <c r="E44" s="283"/>
      <c r="F44" s="283">
        <f>F7/SUM($B$7:$F$7)*100</f>
        <v>5.3711462025996353</v>
      </c>
      <c r="G44" s="283">
        <f>G7/SUM($B$7:$F$7)*100</f>
        <v>18.476742936942745</v>
      </c>
      <c r="H44" s="283"/>
      <c r="I44" s="283"/>
      <c r="J44" s="283"/>
    </row>
    <row r="45" spans="1:16">
      <c r="A45" s="286">
        <v>1990</v>
      </c>
      <c r="B45" s="283">
        <f>B17/SUM($B$17:$F$17)*100</f>
        <v>6.995631395314744</v>
      </c>
      <c r="C45" s="283">
        <f>C17/SUM($B$17:$F$17)*100</f>
        <v>18.629606825578325</v>
      </c>
      <c r="D45" s="283">
        <f>D17/SUM($B$17:$F$17)*100</f>
        <v>46.277890169173482</v>
      </c>
      <c r="E45" s="283"/>
      <c r="F45" s="283">
        <f>F17/SUM($B$17:$F$17)*100</f>
        <v>5.8932184009147681</v>
      </c>
      <c r="G45" s="283">
        <f>G17/SUM($B$17:$F$17)*100</f>
        <v>14.835664233148618</v>
      </c>
      <c r="H45" s="283"/>
      <c r="I45" s="283"/>
      <c r="J45" s="283"/>
      <c r="P45" s="287"/>
    </row>
    <row r="46" spans="1:16">
      <c r="A46" s="286">
        <v>2005</v>
      </c>
      <c r="B46" s="283" t="e">
        <f>B32/SUM($B$32:$F$32)*100</f>
        <v>#DIV/0!</v>
      </c>
      <c r="C46" s="283" t="e">
        <f>C32/SUM($B$32:$F$32)*100</f>
        <v>#DIV/0!</v>
      </c>
      <c r="D46" s="283" t="e">
        <f>D32/SUM($B$32:$F$32)*100</f>
        <v>#DIV/0!</v>
      </c>
      <c r="E46" s="283"/>
      <c r="F46" s="283" t="e">
        <f>F32/SUM($B$32:$F$32)*100</f>
        <v>#DIV/0!</v>
      </c>
      <c r="G46" s="283" t="e">
        <f>G32/SUM($B$32:$F$32)*100</f>
        <v>#DIV/0!</v>
      </c>
      <c r="H46" s="283"/>
      <c r="I46" s="283"/>
      <c r="J46" s="283"/>
      <c r="P46" s="287"/>
    </row>
    <row r="47" spans="1:16">
      <c r="A47" s="286">
        <v>2006</v>
      </c>
      <c r="B47" s="283" t="e">
        <f>B33/SUM($B$33:$F$33)*100</f>
        <v>#DIV/0!</v>
      </c>
      <c r="C47" s="283" t="e">
        <f>C33/SUM($B$33:$F$33)*100</f>
        <v>#DIV/0!</v>
      </c>
      <c r="D47" s="283" t="e">
        <f>D33/SUM($B$33:$F$33)*100</f>
        <v>#DIV/0!</v>
      </c>
      <c r="E47" s="283"/>
      <c r="F47" s="283" t="e">
        <f>F33/SUM($B$33:$F$33)*100</f>
        <v>#DIV/0!</v>
      </c>
      <c r="G47" s="283" t="e">
        <f>G33/SUM($B$33:$F$33)*100</f>
        <v>#DIV/0!</v>
      </c>
      <c r="H47" s="283"/>
      <c r="I47" s="283"/>
    </row>
    <row r="48" spans="1:16">
      <c r="A48" s="286">
        <v>2007</v>
      </c>
      <c r="B48" s="283" t="e">
        <f>B34/SUM($B$34:$F$34)*100</f>
        <v>#DIV/0!</v>
      </c>
      <c r="C48" s="283" t="e">
        <f>C34/SUM($B$34:$F$34)*100</f>
        <v>#DIV/0!</v>
      </c>
      <c r="D48" s="283" t="e">
        <f>D34/SUM($B$34:$F$34)*100</f>
        <v>#DIV/0!</v>
      </c>
      <c r="E48" s="283"/>
      <c r="F48" s="283" t="e">
        <f>F34/SUM($B$34:$F$34)*100</f>
        <v>#DIV/0!</v>
      </c>
      <c r="G48" s="283" t="e">
        <f>G34/SUM($B$34:$F$34)*100</f>
        <v>#DIV/0!</v>
      </c>
      <c r="J48" s="283"/>
    </row>
    <row r="49" spans="1:10">
      <c r="A49" s="286">
        <v>2008</v>
      </c>
      <c r="B49" s="283" t="e">
        <f>B35/SUM($B$35:$F$35)*100</f>
        <v>#DIV/0!</v>
      </c>
      <c r="C49" s="283" t="e">
        <f>C35/SUM($B$35:$F$35)*100</f>
        <v>#DIV/0!</v>
      </c>
      <c r="D49" s="283" t="e">
        <f>D35/SUM($B$35:$F$35)*100</f>
        <v>#DIV/0!</v>
      </c>
      <c r="E49" s="283"/>
      <c r="F49" s="283" t="e">
        <f>F35/SUM($B$35:$F$35)*100</f>
        <v>#DIV/0!</v>
      </c>
      <c r="G49" s="283" t="e">
        <f>G35/SUM($B$35:$F$35)*100</f>
        <v>#DIV/0!</v>
      </c>
      <c r="H49" s="283"/>
      <c r="I49" s="283"/>
      <c r="J49" s="283"/>
    </row>
    <row r="50" spans="1:10">
      <c r="A50" s="114">
        <v>2009</v>
      </c>
      <c r="B50" s="283" t="e">
        <f>B36/SUM($B$36:$F$36)*100</f>
        <v>#DIV/0!</v>
      </c>
      <c r="C50" s="283" t="e">
        <f>C36/SUM($B$36:$F$36)*100</f>
        <v>#DIV/0!</v>
      </c>
      <c r="D50" s="283" t="e">
        <f>D36/SUM($B$36:$F$36)*100</f>
        <v>#DIV/0!</v>
      </c>
      <c r="E50" s="283"/>
      <c r="F50" s="283" t="e">
        <f>F36/SUM($B$36:$F$36)*100</f>
        <v>#DIV/0!</v>
      </c>
      <c r="G50" s="283" t="e">
        <f>G36/SUM($B$36:$F$36)*100</f>
        <v>#DIV/0!</v>
      </c>
    </row>
    <row r="51" spans="1:10">
      <c r="A51" s="114">
        <v>2010</v>
      </c>
      <c r="B51" s="283" t="e">
        <f>B37/SUM($B$37:$F$37)*100</f>
        <v>#DIV/0!</v>
      </c>
      <c r="C51" s="283" t="e">
        <f>C37/SUM($B$37:$F$37)*100</f>
        <v>#DIV/0!</v>
      </c>
      <c r="D51" s="283" t="e">
        <f>D37/SUM($B$37:$F$37)*100</f>
        <v>#DIV/0!</v>
      </c>
      <c r="E51" s="283"/>
      <c r="F51" s="283" t="e">
        <f>F37/SUM($B$37:$F$37)*100</f>
        <v>#DIV/0!</v>
      </c>
      <c r="G51" s="283" t="e">
        <f>G37/SUM($B$37:$F$37)*100</f>
        <v>#DIV/0!</v>
      </c>
    </row>
  </sheetData>
  <pageMargins left="0.75" right="0.75" top="1" bottom="1" header="0.5" footer="0.5"/>
  <pageSetup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O51"/>
  <sheetViews>
    <sheetView showGridLines="0" zoomScaleNormal="100" workbookViewId="0">
      <selection activeCell="B40" sqref="B40"/>
    </sheetView>
  </sheetViews>
  <sheetFormatPr defaultRowHeight="15"/>
  <cols>
    <col min="1" max="1" width="7.28515625" style="114" customWidth="1"/>
    <col min="2" max="2" width="11.7109375" style="77" bestFit="1" customWidth="1"/>
    <col min="3" max="3" width="12.140625" style="77" bestFit="1" customWidth="1"/>
    <col min="4" max="4" width="11.5703125" style="77" bestFit="1" customWidth="1"/>
    <col min="5" max="5" width="9.140625" style="77" customWidth="1"/>
    <col min="6" max="6" width="8.7109375" style="77" customWidth="1"/>
    <col min="7" max="7" width="12.140625" style="77" bestFit="1" customWidth="1"/>
    <col min="8" max="8" width="20.42578125" style="77" bestFit="1" customWidth="1"/>
    <col min="9" max="9" width="6.140625" style="77" bestFit="1" customWidth="1"/>
    <col min="10" max="15" width="11.5703125" style="77" customWidth="1"/>
    <col min="16" max="16384" width="9.140625" style="77"/>
  </cols>
  <sheetData>
    <row r="1" spans="1:15">
      <c r="A1" s="114" t="s">
        <v>490</v>
      </c>
    </row>
    <row r="2" spans="1:15">
      <c r="A2" s="114" t="s">
        <v>649</v>
      </c>
    </row>
    <row r="5" spans="1:15">
      <c r="B5" s="115" t="s">
        <v>486</v>
      </c>
      <c r="F5" s="115" t="s">
        <v>487</v>
      </c>
      <c r="O5" s="198"/>
    </row>
    <row r="6" spans="1:15">
      <c r="B6" s="279" t="s">
        <v>364</v>
      </c>
      <c r="C6" s="279" t="s">
        <v>491</v>
      </c>
      <c r="D6" s="279" t="s">
        <v>492</v>
      </c>
      <c r="E6" s="279" t="s">
        <v>301</v>
      </c>
      <c r="F6" s="288" t="s">
        <v>364</v>
      </c>
      <c r="G6" s="288" t="s">
        <v>491</v>
      </c>
      <c r="H6" s="288" t="s">
        <v>493</v>
      </c>
      <c r="I6" s="289" t="s">
        <v>301</v>
      </c>
      <c r="J6" s="283"/>
      <c r="K6" s="198"/>
      <c r="L6" s="198"/>
      <c r="M6" s="198"/>
      <c r="N6" s="198"/>
      <c r="O6" s="198"/>
    </row>
    <row r="7" spans="1:15">
      <c r="A7" s="114">
        <v>1990</v>
      </c>
      <c r="B7" s="280">
        <v>18.68</v>
      </c>
      <c r="C7" s="280">
        <v>4.13</v>
      </c>
      <c r="D7" s="280">
        <v>16.809999999999999</v>
      </c>
      <c r="E7" s="280">
        <v>16.82</v>
      </c>
      <c r="F7" s="281">
        <v>14.2</v>
      </c>
      <c r="G7" s="281">
        <v>3.8</v>
      </c>
      <c r="H7" s="281">
        <v>3.5</v>
      </c>
      <c r="I7" s="281">
        <v>16.7</v>
      </c>
      <c r="J7" s="283"/>
      <c r="K7" s="283"/>
      <c r="L7" s="283"/>
      <c r="M7" s="283"/>
      <c r="N7" s="283"/>
      <c r="O7" s="283"/>
    </row>
    <row r="8" spans="1:15">
      <c r="A8" s="114">
        <v>1991</v>
      </c>
      <c r="B8" s="280">
        <v>18.440000000000001</v>
      </c>
      <c r="C8" s="280">
        <v>4.3</v>
      </c>
      <c r="D8" s="280">
        <v>18.37</v>
      </c>
      <c r="E8" s="280">
        <v>16.350000000000001</v>
      </c>
      <c r="F8" s="281">
        <v>12.7</v>
      </c>
      <c r="G8" s="281">
        <v>3.9</v>
      </c>
      <c r="H8" s="281">
        <v>3.1</v>
      </c>
      <c r="I8" s="281">
        <v>17.600000000000001</v>
      </c>
      <c r="J8" s="283"/>
      <c r="K8" s="283"/>
      <c r="L8" s="283"/>
      <c r="M8" s="283"/>
      <c r="N8" s="283"/>
      <c r="O8" s="283"/>
    </row>
    <row r="9" spans="1:15">
      <c r="A9" s="114">
        <v>1992</v>
      </c>
      <c r="B9" s="280">
        <v>18.75</v>
      </c>
      <c r="C9" s="280">
        <v>4.1500000000000004</v>
      </c>
      <c r="D9" s="280">
        <v>19</v>
      </c>
      <c r="E9" s="280">
        <v>16.13</v>
      </c>
      <c r="F9" s="281">
        <v>13.3</v>
      </c>
      <c r="G9" s="281">
        <v>3.5</v>
      </c>
      <c r="H9" s="281">
        <v>3.5</v>
      </c>
      <c r="I9" s="281">
        <v>18.7</v>
      </c>
      <c r="J9" s="283"/>
      <c r="K9" s="283"/>
      <c r="L9" s="283"/>
      <c r="M9" s="283"/>
      <c r="N9" s="283"/>
      <c r="O9" s="283"/>
    </row>
    <row r="10" spans="1:15">
      <c r="A10" s="114">
        <v>1993</v>
      </c>
      <c r="B10" s="280">
        <v>19.23</v>
      </c>
      <c r="C10" s="280">
        <v>4.2699999999999996</v>
      </c>
      <c r="D10" s="280">
        <v>19.66</v>
      </c>
      <c r="E10" s="280">
        <v>16.12</v>
      </c>
      <c r="F10" s="281">
        <v>14</v>
      </c>
      <c r="G10" s="281">
        <v>3.7</v>
      </c>
      <c r="H10" s="281">
        <v>3.3</v>
      </c>
      <c r="I10" s="281">
        <v>18.5</v>
      </c>
      <c r="J10" s="283"/>
      <c r="K10" s="283"/>
      <c r="L10" s="283"/>
      <c r="M10" s="283"/>
      <c r="N10" s="283"/>
      <c r="O10" s="283"/>
    </row>
    <row r="11" spans="1:15">
      <c r="A11" s="114">
        <v>1994</v>
      </c>
      <c r="B11" s="280">
        <v>19.899999999999999</v>
      </c>
      <c r="C11" s="280">
        <v>4.53</v>
      </c>
      <c r="D11" s="280">
        <v>20.36</v>
      </c>
      <c r="E11" s="280">
        <v>16.5</v>
      </c>
      <c r="F11" s="281">
        <v>12.3</v>
      </c>
      <c r="G11" s="281">
        <v>3.7</v>
      </c>
      <c r="H11" s="281">
        <v>3.8</v>
      </c>
      <c r="I11" s="281">
        <v>17.899999999999999</v>
      </c>
      <c r="J11" s="283"/>
      <c r="K11" s="283"/>
      <c r="L11" s="283"/>
      <c r="M11" s="283"/>
      <c r="N11" s="283"/>
      <c r="O11" s="283"/>
    </row>
    <row r="12" spans="1:15">
      <c r="A12" s="114">
        <v>1995</v>
      </c>
      <c r="B12" s="280">
        <v>20.22</v>
      </c>
      <c r="C12" s="280">
        <v>4.67</v>
      </c>
      <c r="D12" s="280">
        <v>22.1</v>
      </c>
      <c r="E12" s="280">
        <v>16.920000000000002</v>
      </c>
      <c r="F12" s="281">
        <v>11.2</v>
      </c>
      <c r="G12" s="281">
        <v>4</v>
      </c>
      <c r="H12" s="281">
        <v>5</v>
      </c>
      <c r="I12" s="281">
        <v>18</v>
      </c>
      <c r="J12" s="283"/>
      <c r="K12" s="283"/>
      <c r="L12" s="283"/>
      <c r="M12" s="283"/>
      <c r="N12" s="283"/>
      <c r="O12" s="283"/>
    </row>
    <row r="13" spans="1:15">
      <c r="A13" s="114">
        <v>1996</v>
      </c>
      <c r="B13" s="280">
        <v>20.45</v>
      </c>
      <c r="C13" s="280">
        <v>4.5599999999999996</v>
      </c>
      <c r="D13" s="280">
        <v>23.86</v>
      </c>
      <c r="E13" s="280">
        <v>17.559999999999999</v>
      </c>
      <c r="F13" s="281">
        <v>11.5</v>
      </c>
      <c r="G13" s="281">
        <v>4.0999999999999996</v>
      </c>
      <c r="H13" s="281">
        <v>5.4</v>
      </c>
      <c r="I13" s="281">
        <v>16.399999999999999</v>
      </c>
      <c r="J13" s="283"/>
      <c r="K13" s="283"/>
      <c r="L13" s="283"/>
      <c r="M13" s="283"/>
      <c r="N13" s="283"/>
      <c r="O13" s="283"/>
    </row>
    <row r="14" spans="1:15">
      <c r="A14" s="114">
        <v>1997</v>
      </c>
      <c r="B14" s="280">
        <v>20.48</v>
      </c>
      <c r="C14" s="280">
        <v>4.78</v>
      </c>
      <c r="D14" s="280">
        <v>25.23</v>
      </c>
      <c r="E14" s="280">
        <v>17.309999999999999</v>
      </c>
      <c r="F14" s="281">
        <v>12.5</v>
      </c>
      <c r="G14" s="281">
        <v>3.7</v>
      </c>
      <c r="H14" s="281">
        <v>5.0999999999999996</v>
      </c>
      <c r="I14" s="281">
        <v>16.100000000000001</v>
      </c>
      <c r="J14" s="283"/>
      <c r="K14" s="283"/>
      <c r="L14" s="283"/>
      <c r="M14" s="283"/>
      <c r="N14" s="283"/>
      <c r="O14" s="283"/>
    </row>
    <row r="15" spans="1:15">
      <c r="A15" s="114">
        <v>1998</v>
      </c>
      <c r="B15" s="280">
        <v>20.66</v>
      </c>
      <c r="C15" s="280">
        <v>5.0199999999999996</v>
      </c>
      <c r="D15" s="280">
        <v>26.38</v>
      </c>
      <c r="E15" s="280">
        <v>17.47</v>
      </c>
      <c r="F15" s="281">
        <v>13.1</v>
      </c>
      <c r="G15" s="281">
        <v>4.0999999999999996</v>
      </c>
      <c r="H15" s="281">
        <v>4.5999999999999996</v>
      </c>
      <c r="I15" s="281">
        <v>17</v>
      </c>
      <c r="J15" s="283"/>
      <c r="K15" s="283"/>
      <c r="L15" s="283"/>
      <c r="M15" s="283"/>
      <c r="N15" s="283"/>
      <c r="O15" s="283"/>
    </row>
    <row r="16" spans="1:15">
      <c r="A16" s="114">
        <v>1999</v>
      </c>
      <c r="B16" s="280">
        <v>19.96</v>
      </c>
      <c r="C16" s="280">
        <v>5.34</v>
      </c>
      <c r="D16" s="280">
        <v>27.91</v>
      </c>
      <c r="E16" s="280">
        <v>18.010000000000002</v>
      </c>
      <c r="F16" s="281">
        <v>13.3</v>
      </c>
      <c r="G16" s="281">
        <v>5</v>
      </c>
      <c r="H16" s="281">
        <v>4.3</v>
      </c>
      <c r="I16" s="281">
        <v>16.100000000000001</v>
      </c>
      <c r="J16" s="283"/>
      <c r="K16" s="283"/>
      <c r="L16" s="283"/>
      <c r="M16" s="283"/>
      <c r="N16" s="283"/>
      <c r="O16" s="283"/>
    </row>
    <row r="17" spans="1:15">
      <c r="A17" s="114">
        <v>2000</v>
      </c>
      <c r="B17" s="280">
        <v>19.87</v>
      </c>
      <c r="C17" s="280">
        <v>5.47</v>
      </c>
      <c r="D17" s="280">
        <v>29.23</v>
      </c>
      <c r="E17" s="280">
        <v>18.22</v>
      </c>
      <c r="F17" s="281">
        <v>13.4</v>
      </c>
      <c r="G17" s="281">
        <v>5.0999999999999996</v>
      </c>
      <c r="H17" s="281">
        <v>4.5999999999999996</v>
      </c>
      <c r="I17" s="281">
        <v>16.8</v>
      </c>
      <c r="J17" s="283"/>
      <c r="K17" s="283"/>
      <c r="L17" s="283"/>
      <c r="M17" s="283"/>
      <c r="N17" s="283"/>
      <c r="O17" s="283"/>
    </row>
    <row r="18" spans="1:15">
      <c r="A18" s="114">
        <v>2001</v>
      </c>
      <c r="B18" s="280">
        <v>19.48</v>
      </c>
      <c r="C18" s="280">
        <v>5.71</v>
      </c>
      <c r="D18" s="280">
        <v>30.52</v>
      </c>
      <c r="E18" s="280">
        <v>18.55</v>
      </c>
      <c r="F18" s="281">
        <v>15.1</v>
      </c>
      <c r="G18" s="281">
        <v>4.8</v>
      </c>
      <c r="H18" s="281">
        <v>4.3</v>
      </c>
      <c r="I18" s="281">
        <v>17.399999999999999</v>
      </c>
      <c r="J18" s="283"/>
      <c r="K18" s="283"/>
      <c r="L18" s="283"/>
      <c r="M18" s="283"/>
      <c r="N18" s="283"/>
      <c r="O18" s="283"/>
    </row>
    <row r="19" spans="1:15">
      <c r="A19" s="114">
        <v>2002</v>
      </c>
      <c r="B19" s="280">
        <v>19.25</v>
      </c>
      <c r="C19" s="280">
        <v>5.73</v>
      </c>
      <c r="D19" s="280">
        <v>31.72</v>
      </c>
      <c r="E19" s="280">
        <v>19.420000000000002</v>
      </c>
      <c r="F19" s="281">
        <v>14.8</v>
      </c>
      <c r="G19" s="281">
        <v>4.8</v>
      </c>
      <c r="H19" s="281">
        <v>4.5</v>
      </c>
      <c r="I19" s="281">
        <v>19.100000000000001</v>
      </c>
      <c r="J19" s="283"/>
      <c r="K19" s="283"/>
      <c r="L19" s="283"/>
      <c r="M19" s="283"/>
      <c r="N19" s="283"/>
      <c r="O19" s="283"/>
    </row>
    <row r="20" spans="1:15">
      <c r="A20" s="114">
        <v>2003</v>
      </c>
      <c r="B20" s="280">
        <v>18.809999999999999</v>
      </c>
      <c r="C20" s="280">
        <v>6.01</v>
      </c>
      <c r="D20" s="280">
        <v>33.03</v>
      </c>
      <c r="E20" s="280">
        <v>19.86</v>
      </c>
      <c r="F20" s="281">
        <v>14</v>
      </c>
      <c r="G20" s="281">
        <v>5.2</v>
      </c>
      <c r="H20" s="281">
        <v>4.3</v>
      </c>
      <c r="I20" s="281">
        <v>20.6</v>
      </c>
      <c r="J20" s="283"/>
      <c r="K20" s="283"/>
      <c r="L20" s="283"/>
      <c r="M20" s="283"/>
      <c r="N20" s="283"/>
      <c r="O20" s="283"/>
    </row>
    <row r="21" spans="1:15">
      <c r="A21" s="114">
        <v>2004</v>
      </c>
      <c r="B21" s="280">
        <v>19.170000000000002</v>
      </c>
      <c r="C21" s="280">
        <v>6.28</v>
      </c>
      <c r="D21" s="280">
        <v>34.32</v>
      </c>
      <c r="E21" s="280">
        <v>20.3</v>
      </c>
      <c r="F21" s="281">
        <v>14.5</v>
      </c>
      <c r="G21" s="281">
        <v>4.8</v>
      </c>
      <c r="H21" s="281">
        <v>4.3</v>
      </c>
      <c r="I21" s="281">
        <v>21.4</v>
      </c>
      <c r="J21" s="283"/>
      <c r="K21" s="283"/>
      <c r="L21" s="283"/>
      <c r="M21" s="283"/>
      <c r="N21" s="283"/>
      <c r="O21" s="283"/>
    </row>
    <row r="22" spans="1:15">
      <c r="A22" s="114">
        <v>2005</v>
      </c>
      <c r="B22" s="280">
        <v>19.010000000000002</v>
      </c>
      <c r="C22" s="280">
        <v>6.46</v>
      </c>
      <c r="D22" s="280">
        <v>35.369999999999997</v>
      </c>
      <c r="E22" s="280">
        <v>21.03</v>
      </c>
      <c r="F22" s="281">
        <v>15.2</v>
      </c>
      <c r="G22" s="281">
        <v>4.9000000000000004</v>
      </c>
      <c r="H22" s="281">
        <v>4</v>
      </c>
      <c r="I22" s="281">
        <v>22.3</v>
      </c>
      <c r="J22" s="283"/>
      <c r="K22" s="283"/>
      <c r="L22" s="283"/>
      <c r="M22" s="283"/>
      <c r="N22" s="283"/>
      <c r="O22" s="283"/>
    </row>
    <row r="23" spans="1:15">
      <c r="A23" s="114">
        <v>2006</v>
      </c>
      <c r="B23" s="280">
        <v>18.920000000000002</v>
      </c>
      <c r="C23" s="280">
        <v>6.65</v>
      </c>
      <c r="D23" s="280">
        <v>36.380000000000003</v>
      </c>
      <c r="E23" s="280">
        <v>21.15</v>
      </c>
      <c r="F23" s="281">
        <v>14.2</v>
      </c>
      <c r="G23" s="281">
        <v>5.2</v>
      </c>
      <c r="H23" s="281">
        <v>4</v>
      </c>
      <c r="I23" s="281">
        <v>22.9</v>
      </c>
      <c r="J23" s="283"/>
      <c r="K23" s="283"/>
      <c r="L23" s="283"/>
      <c r="M23" s="283"/>
      <c r="N23" s="283"/>
      <c r="O23" s="283"/>
    </row>
    <row r="24" spans="1:15">
      <c r="A24" s="114">
        <v>2007</v>
      </c>
      <c r="B24" s="280">
        <v>18.39</v>
      </c>
      <c r="C24" s="280">
        <v>6.82</v>
      </c>
      <c r="D24" s="280">
        <v>37.25</v>
      </c>
      <c r="E24" s="280">
        <v>21.96</v>
      </c>
      <c r="F24" s="281">
        <v>13.5</v>
      </c>
      <c r="G24" s="281">
        <v>5.2</v>
      </c>
      <c r="H24" s="281">
        <v>3.9</v>
      </c>
      <c r="I24" s="281">
        <v>23.7</v>
      </c>
      <c r="J24" s="283"/>
      <c r="K24" s="283"/>
      <c r="L24" s="283"/>
      <c r="M24" s="283"/>
      <c r="N24" s="283"/>
      <c r="O24" s="283"/>
    </row>
    <row r="25" spans="1:15">
      <c r="A25" s="114">
        <v>2008</v>
      </c>
      <c r="B25" s="280">
        <v>17.510000000000002</v>
      </c>
      <c r="C25" s="280">
        <v>6.86</v>
      </c>
      <c r="D25" s="280">
        <v>38.630000000000003</v>
      </c>
      <c r="E25" s="280">
        <v>21.79</v>
      </c>
      <c r="F25" s="281">
        <v>12.8</v>
      </c>
      <c r="G25" s="281">
        <v>4.7</v>
      </c>
      <c r="H25" s="281">
        <v>4.5999999999999996</v>
      </c>
      <c r="I25" s="281">
        <v>24</v>
      </c>
      <c r="J25" s="283"/>
      <c r="K25" s="283"/>
      <c r="L25" s="283"/>
      <c r="M25" s="283"/>
      <c r="N25" s="283"/>
      <c r="O25" s="283"/>
    </row>
    <row r="26" spans="1:15">
      <c r="A26" s="114">
        <v>2009</v>
      </c>
      <c r="B26" s="280">
        <v>16.88</v>
      </c>
      <c r="C26" s="280">
        <v>7.1</v>
      </c>
      <c r="D26" s="280">
        <v>39.97</v>
      </c>
      <c r="E26" s="280">
        <v>21.86</v>
      </c>
      <c r="F26" s="281">
        <v>12.6</v>
      </c>
      <c r="G26" s="281">
        <v>4.5999999999999996</v>
      </c>
      <c r="H26" s="281">
        <v>4.2</v>
      </c>
      <c r="I26" s="281">
        <v>24.5</v>
      </c>
      <c r="J26" s="283"/>
      <c r="K26" s="283"/>
      <c r="L26" s="283"/>
      <c r="M26" s="283"/>
      <c r="N26" s="283"/>
      <c r="O26" s="283"/>
    </row>
    <row r="27" spans="1:15">
      <c r="A27" s="114">
        <v>2010</v>
      </c>
      <c r="B27" s="280">
        <v>16.93</v>
      </c>
      <c r="C27" s="280">
        <v>7.13</v>
      </c>
      <c r="D27" s="280">
        <v>40.58</v>
      </c>
      <c r="E27" s="280">
        <v>21.96</v>
      </c>
      <c r="F27" s="281">
        <v>12.4</v>
      </c>
      <c r="G27" s="281">
        <v>3.9</v>
      </c>
      <c r="H27" s="281">
        <v>3.9</v>
      </c>
      <c r="I27" s="281">
        <v>24.6</v>
      </c>
      <c r="J27" s="283"/>
      <c r="K27" s="283"/>
      <c r="L27" s="283"/>
      <c r="M27" s="283"/>
      <c r="N27" s="283"/>
      <c r="O27" s="283"/>
    </row>
    <row r="28" spans="1:15">
      <c r="B28" s="290"/>
      <c r="C28" s="290"/>
      <c r="D28" s="290"/>
      <c r="E28" s="290"/>
      <c r="F28" s="284"/>
      <c r="G28" s="284"/>
      <c r="H28" s="280"/>
      <c r="I28" s="280"/>
      <c r="J28" s="283"/>
      <c r="K28" s="283"/>
      <c r="L28" s="283"/>
      <c r="M28" s="283"/>
      <c r="N28" s="283"/>
      <c r="O28" s="283"/>
    </row>
    <row r="29" spans="1:15">
      <c r="B29" s="284"/>
      <c r="C29" s="284"/>
      <c r="D29" s="284"/>
      <c r="E29" s="284"/>
      <c r="F29" s="284"/>
      <c r="G29" s="284"/>
      <c r="H29" s="280"/>
      <c r="I29" s="280"/>
      <c r="J29" s="283"/>
      <c r="K29" s="283"/>
      <c r="L29" s="283"/>
      <c r="M29" s="283"/>
      <c r="N29" s="283"/>
      <c r="O29" s="283"/>
    </row>
    <row r="30" spans="1:15">
      <c r="B30" s="284"/>
      <c r="C30" s="284"/>
      <c r="D30" s="284"/>
      <c r="E30" s="284"/>
      <c r="F30" s="284"/>
      <c r="G30" s="284"/>
      <c r="H30" s="280"/>
      <c r="I30" s="280"/>
      <c r="J30" s="283"/>
      <c r="K30" s="283"/>
      <c r="L30" s="283"/>
      <c r="M30" s="283"/>
      <c r="N30" s="283"/>
      <c r="O30" s="283"/>
    </row>
    <row r="31" spans="1:15">
      <c r="B31" s="284"/>
      <c r="C31" s="284"/>
      <c r="D31" s="284"/>
      <c r="E31" s="284"/>
      <c r="F31" s="284"/>
      <c r="G31" s="284"/>
      <c r="H31" s="280"/>
      <c r="I31" s="280"/>
      <c r="J31" s="283"/>
      <c r="K31" s="283"/>
      <c r="L31" s="283"/>
      <c r="M31" s="283"/>
      <c r="N31" s="283"/>
      <c r="O31" s="283"/>
    </row>
    <row r="32" spans="1:15">
      <c r="B32" s="284"/>
      <c r="C32" s="284"/>
      <c r="D32" s="284"/>
      <c r="E32" s="284"/>
      <c r="F32" s="284"/>
      <c r="G32" s="284"/>
      <c r="H32" s="280"/>
      <c r="I32" s="280"/>
      <c r="J32" s="283"/>
      <c r="K32" s="283"/>
      <c r="L32" s="283"/>
      <c r="M32" s="283"/>
      <c r="N32" s="283"/>
      <c r="O32" s="283"/>
    </row>
    <row r="33" spans="1:15">
      <c r="B33" s="284"/>
      <c r="C33" s="284"/>
      <c r="D33" s="284"/>
      <c r="E33" s="284"/>
      <c r="F33" s="284"/>
      <c r="G33" s="284"/>
      <c r="H33" s="280"/>
      <c r="I33" s="280"/>
      <c r="J33" s="283"/>
      <c r="K33" s="283"/>
      <c r="L33" s="283"/>
      <c r="M33" s="283"/>
      <c r="N33" s="283"/>
      <c r="O33" s="283"/>
    </row>
    <row r="34" spans="1:15">
      <c r="B34" s="284"/>
      <c r="C34" s="284"/>
      <c r="D34" s="284"/>
      <c r="E34" s="284"/>
      <c r="F34" s="284"/>
      <c r="G34" s="284"/>
      <c r="H34" s="280"/>
      <c r="I34" s="280"/>
      <c r="K34" s="283"/>
      <c r="L34" s="283"/>
      <c r="M34" s="283"/>
      <c r="N34" s="283"/>
      <c r="O34" s="283"/>
    </row>
    <row r="35" spans="1:15">
      <c r="B35" s="284"/>
      <c r="C35" s="284"/>
      <c r="D35" s="284"/>
      <c r="E35" s="284"/>
      <c r="F35" s="284"/>
      <c r="G35" s="284"/>
      <c r="H35" s="280"/>
      <c r="I35" s="280"/>
      <c r="J35" s="283"/>
    </row>
    <row r="36" spans="1:15">
      <c r="B36" s="284"/>
      <c r="C36" s="284"/>
      <c r="D36" s="284"/>
      <c r="E36" s="284"/>
      <c r="F36" s="284"/>
      <c r="G36" s="284"/>
      <c r="H36" s="280"/>
      <c r="I36" s="280"/>
      <c r="J36" s="283"/>
      <c r="K36" s="283"/>
      <c r="L36" s="283"/>
      <c r="M36" s="283"/>
      <c r="N36" s="283"/>
      <c r="O36" s="283"/>
    </row>
    <row r="37" spans="1:15">
      <c r="B37" s="284"/>
      <c r="C37" s="284"/>
      <c r="D37" s="284"/>
      <c r="E37" s="284"/>
      <c r="J37" s="283"/>
      <c r="K37" s="283"/>
      <c r="L37" s="283"/>
      <c r="M37" s="283"/>
      <c r="N37" s="283"/>
      <c r="O37" s="283"/>
    </row>
    <row r="38" spans="1:15">
      <c r="F38" s="283"/>
      <c r="G38" s="283"/>
      <c r="H38" s="283"/>
      <c r="I38" s="283"/>
      <c r="K38" s="283"/>
      <c r="L38" s="283"/>
      <c r="M38" s="283"/>
      <c r="N38" s="283"/>
      <c r="O38" s="283"/>
    </row>
    <row r="39" spans="1:15">
      <c r="A39" s="286"/>
      <c r="B39" s="283"/>
      <c r="C39" s="283"/>
      <c r="D39" s="283"/>
      <c r="E39" s="283"/>
      <c r="F39" s="283"/>
      <c r="G39" s="283"/>
      <c r="H39" s="283"/>
      <c r="I39" s="283"/>
    </row>
    <row r="40" spans="1:15">
      <c r="A40" s="286"/>
      <c r="B40" s="283"/>
      <c r="C40" s="283"/>
      <c r="D40" s="283"/>
      <c r="E40" s="283"/>
      <c r="F40" s="283"/>
      <c r="G40" s="283"/>
      <c r="H40" s="283"/>
      <c r="I40" s="283"/>
    </row>
    <row r="41" spans="1:15">
      <c r="A41" s="286"/>
      <c r="B41" s="283"/>
      <c r="C41" s="283"/>
      <c r="D41" s="283"/>
      <c r="E41" s="283"/>
      <c r="F41" s="283"/>
      <c r="G41" s="283"/>
      <c r="H41" s="283"/>
      <c r="I41" s="283"/>
    </row>
    <row r="42" spans="1:15">
      <c r="A42" s="286"/>
      <c r="B42" s="283"/>
      <c r="C42" s="283"/>
      <c r="D42" s="283"/>
      <c r="E42" s="283"/>
      <c r="F42" s="282"/>
      <c r="G42" s="282"/>
      <c r="H42" s="282"/>
      <c r="I42" s="282"/>
    </row>
    <row r="43" spans="1:15">
      <c r="A43" s="114" t="s">
        <v>170</v>
      </c>
      <c r="B43" s="282"/>
      <c r="C43" s="282"/>
      <c r="D43" s="282"/>
      <c r="E43" s="282"/>
      <c r="F43" s="283"/>
      <c r="G43" s="283"/>
      <c r="H43" s="283"/>
      <c r="I43" s="283"/>
    </row>
    <row r="44" spans="1:15">
      <c r="A44" s="286">
        <v>1980</v>
      </c>
      <c r="B44" s="283">
        <f>B7/SUM($B$7:$F$7)*100</f>
        <v>26.443941109852776</v>
      </c>
      <c r="C44" s="283">
        <f>C7/SUM($B$7:$F$7)*100</f>
        <v>5.8465458663646652</v>
      </c>
      <c r="D44" s="283"/>
      <c r="E44" s="283"/>
      <c r="F44" s="283">
        <f>F7/SUM($B$7:$F$7)*100</f>
        <v>20.101925254813136</v>
      </c>
      <c r="G44" s="283"/>
      <c r="H44" s="283"/>
      <c r="I44" s="283"/>
    </row>
    <row r="45" spans="1:15">
      <c r="A45" s="286">
        <v>1990</v>
      </c>
      <c r="B45" s="283">
        <f>B17/SUM($B$17:$F$17)*100</f>
        <v>23.053718528831652</v>
      </c>
      <c r="C45" s="283">
        <f>C17/SUM($B$17:$F$17)*100</f>
        <v>6.3464439030049888</v>
      </c>
      <c r="D45" s="283"/>
      <c r="E45" s="283"/>
      <c r="F45" s="283">
        <f>F17/SUM($B$17:$F$17)*100</f>
        <v>15.547047221255367</v>
      </c>
      <c r="G45" s="283"/>
      <c r="H45" s="283"/>
      <c r="I45" s="283"/>
      <c r="O45" s="287"/>
    </row>
    <row r="46" spans="1:15">
      <c r="A46" s="286">
        <v>2005</v>
      </c>
      <c r="B46" s="283" t="e">
        <f>B32/SUM($B$32:$F$32)*100</f>
        <v>#DIV/0!</v>
      </c>
      <c r="C46" s="283" t="e">
        <f>C32/SUM($B$32:$F$32)*100</f>
        <v>#DIV/0!</v>
      </c>
      <c r="D46" s="283"/>
      <c r="E46" s="283"/>
      <c r="F46" s="283" t="e">
        <f>F32/SUM($B$32:$F$32)*100</f>
        <v>#DIV/0!</v>
      </c>
      <c r="G46" s="283"/>
      <c r="H46" s="283"/>
      <c r="I46" s="283"/>
      <c r="O46" s="287"/>
    </row>
    <row r="47" spans="1:15">
      <c r="A47" s="286">
        <v>2006</v>
      </c>
      <c r="B47" s="283" t="e">
        <f>B33/SUM($B$33:$F$33)*100</f>
        <v>#DIV/0!</v>
      </c>
      <c r="C47" s="283" t="e">
        <f>C33/SUM($B$33:$F$33)*100</f>
        <v>#DIV/0!</v>
      </c>
      <c r="D47" s="283"/>
      <c r="E47" s="283"/>
      <c r="F47" s="283" t="e">
        <f>F33/SUM($B$33:$F$33)*100</f>
        <v>#DIV/0!</v>
      </c>
      <c r="G47" s="283"/>
    </row>
    <row r="48" spans="1:15">
      <c r="A48" s="286">
        <v>2007</v>
      </c>
      <c r="B48" s="283" t="e">
        <f>B34/SUM($B$34:$F$34)*100</f>
        <v>#DIV/0!</v>
      </c>
      <c r="C48" s="283" t="e">
        <f>C34/SUM($B$34:$F$34)*100</f>
        <v>#DIV/0!</v>
      </c>
      <c r="D48" s="283"/>
      <c r="E48" s="283"/>
      <c r="F48" s="283" t="e">
        <f>F34/SUM($B$34:$F$34)*100</f>
        <v>#DIV/0!</v>
      </c>
      <c r="G48" s="283"/>
      <c r="H48" s="283"/>
      <c r="I48" s="283"/>
    </row>
    <row r="49" spans="1:7">
      <c r="A49" s="286">
        <v>2008</v>
      </c>
      <c r="B49" s="283" t="e">
        <f>B35/SUM($B$35:$F$35)*100</f>
        <v>#DIV/0!</v>
      </c>
      <c r="C49" s="283" t="e">
        <f>C35/SUM($B$35:$F$35)*100</f>
        <v>#DIV/0!</v>
      </c>
      <c r="D49" s="283"/>
      <c r="E49" s="283"/>
      <c r="F49" s="283" t="e">
        <f>F35/SUM($B$35:$F$35)*100</f>
        <v>#DIV/0!</v>
      </c>
      <c r="G49" s="283"/>
    </row>
    <row r="50" spans="1:7">
      <c r="A50" s="114">
        <v>2009</v>
      </c>
      <c r="B50" s="283" t="e">
        <f>B36/SUM($B$36:$F$36)*100</f>
        <v>#DIV/0!</v>
      </c>
      <c r="C50" s="283" t="e">
        <f>C36/SUM($B$36:$F$36)*100</f>
        <v>#DIV/0!</v>
      </c>
      <c r="D50" s="283"/>
      <c r="E50" s="283"/>
      <c r="F50" s="283" t="e">
        <f>F36/SUM($B$36:$F$36)*100</f>
        <v>#DIV/0!</v>
      </c>
      <c r="G50" s="283"/>
    </row>
    <row r="51" spans="1:7">
      <c r="A51" s="114">
        <v>2010</v>
      </c>
      <c r="B51" s="283" t="e">
        <f>B37/SUM($B$37:$F$37)*100</f>
        <v>#DIV/0!</v>
      </c>
      <c r="C51" s="283" t="e">
        <f>C37/SUM($B$37:$F$37)*100</f>
        <v>#DIV/0!</v>
      </c>
      <c r="D51" s="283"/>
      <c r="E51" s="283"/>
      <c r="F51" s="77" t="e">
        <f>F37/SUM($B$37:$F$37)*100</f>
        <v>#DIV/0!</v>
      </c>
    </row>
  </sheetData>
  <pageMargins left="0.75" right="0.75" top="1" bottom="1" header="0.5" footer="0.5"/>
  <pageSetup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Q60"/>
  <sheetViews>
    <sheetView showGridLines="0" tabSelected="1" zoomScaleNormal="100" workbookViewId="0"/>
  </sheetViews>
  <sheetFormatPr defaultRowHeight="15"/>
  <cols>
    <col min="1" max="1" width="15.42578125" style="107" customWidth="1"/>
    <col min="2" max="2" width="10.7109375" style="54" customWidth="1"/>
    <col min="3" max="3" width="8.7109375" style="100" customWidth="1"/>
    <col min="4" max="4" width="6.28515625" style="100" customWidth="1"/>
    <col min="5" max="5" width="8.5703125" style="100" customWidth="1"/>
    <col min="6" max="6" width="10.7109375" style="50" customWidth="1"/>
    <col min="7" max="7" width="8.42578125" style="50" bestFit="1" customWidth="1"/>
    <col min="8" max="8" width="10.5703125" style="100" customWidth="1"/>
    <col min="9" max="9" width="8.140625" style="186" customWidth="1"/>
    <col min="10" max="10" width="6.42578125" style="16" bestFit="1" customWidth="1"/>
    <col min="11" max="11" width="26.85546875" style="16" customWidth="1"/>
    <col min="12" max="12" width="9.28515625" style="50" bestFit="1" customWidth="1"/>
    <col min="13" max="13" width="9.28515625" style="16" bestFit="1" customWidth="1"/>
    <col min="14" max="16384" width="9.140625" style="16"/>
  </cols>
  <sheetData>
    <row r="1" spans="1:17">
      <c r="A1" s="100" t="s">
        <v>494</v>
      </c>
      <c r="D1" s="100" t="s">
        <v>98</v>
      </c>
      <c r="F1" s="100"/>
    </row>
    <row r="2" spans="1:17">
      <c r="A2" s="100" t="s">
        <v>495</v>
      </c>
    </row>
    <row r="3" spans="1:17">
      <c r="A3" s="100"/>
    </row>
    <row r="4" spans="1:17">
      <c r="A4" s="187"/>
      <c r="B4" s="188"/>
      <c r="C4" s="189"/>
      <c r="D4" s="189"/>
      <c r="E4" s="189"/>
      <c r="F4" s="189"/>
      <c r="G4" s="118"/>
      <c r="H4" s="189"/>
      <c r="I4" s="190"/>
      <c r="J4" s="189"/>
      <c r="K4" s="189"/>
    </row>
    <row r="5" spans="1:17">
      <c r="A5" s="100" t="s">
        <v>496</v>
      </c>
      <c r="B5" s="54" t="s">
        <v>497</v>
      </c>
      <c r="C5" s="33" t="s">
        <v>498</v>
      </c>
      <c r="D5" s="50" t="s">
        <v>10</v>
      </c>
      <c r="F5" s="100" t="s">
        <v>499</v>
      </c>
      <c r="G5" s="50" t="s">
        <v>497</v>
      </c>
      <c r="H5" s="33" t="s">
        <v>498</v>
      </c>
      <c r="I5" s="50" t="s">
        <v>10</v>
      </c>
      <c r="J5" s="100"/>
      <c r="K5" s="191" t="s">
        <v>500</v>
      </c>
      <c r="L5" s="50" t="s">
        <v>497</v>
      </c>
      <c r="M5" s="33" t="s">
        <v>498</v>
      </c>
      <c r="N5" s="50" t="s">
        <v>10</v>
      </c>
      <c r="Q5" s="103"/>
    </row>
    <row r="6" spans="1:17">
      <c r="A6" s="107" t="s">
        <v>501</v>
      </c>
      <c r="B6" s="54">
        <v>3640</v>
      </c>
      <c r="C6" s="54">
        <v>258525</v>
      </c>
      <c r="D6" s="192">
        <f>C6/$C$11*100</f>
        <v>64.301064036174253</v>
      </c>
      <c r="E6" s="193"/>
      <c r="F6" s="76" t="s">
        <v>502</v>
      </c>
      <c r="G6" s="54">
        <v>1646</v>
      </c>
      <c r="H6" s="54">
        <v>118142</v>
      </c>
      <c r="I6" s="52">
        <f>H6/H11*100</f>
        <v>45.698481771588824</v>
      </c>
      <c r="J6" s="117"/>
      <c r="K6" s="16" t="s">
        <v>503</v>
      </c>
      <c r="L6" s="50">
        <v>85</v>
      </c>
      <c r="M6" s="54">
        <v>6134</v>
      </c>
      <c r="N6" s="31">
        <f t="shared" ref="N6:N13" si="0">M6/$M$15*100</f>
        <v>12.634918019279889</v>
      </c>
      <c r="Q6" s="103"/>
    </row>
    <row r="7" spans="1:17">
      <c r="A7" s="107" t="s">
        <v>504</v>
      </c>
      <c r="B7" s="54">
        <v>626</v>
      </c>
      <c r="C7" s="54">
        <v>48548</v>
      </c>
      <c r="D7" s="192">
        <f>C7/$C$11*100</f>
        <v>12.074994901182428</v>
      </c>
      <c r="E7" s="117"/>
      <c r="F7" s="76" t="s">
        <v>505</v>
      </c>
      <c r="G7" s="54">
        <v>215</v>
      </c>
      <c r="H7" s="54">
        <v>13176</v>
      </c>
      <c r="I7" s="52">
        <f>H7/H11*100</f>
        <v>5.096605744125327</v>
      </c>
      <c r="J7" s="193"/>
      <c r="K7" s="186" t="s">
        <v>506</v>
      </c>
      <c r="L7" s="50">
        <v>41</v>
      </c>
      <c r="M7" s="54">
        <v>3742</v>
      </c>
      <c r="N7" s="31">
        <f t="shared" si="0"/>
        <v>7.7078355442036743</v>
      </c>
      <c r="Q7" s="103"/>
    </row>
    <row r="8" spans="1:17">
      <c r="A8" s="107" t="s">
        <v>507</v>
      </c>
      <c r="B8" s="54">
        <v>780</v>
      </c>
      <c r="C8" s="54">
        <v>37740</v>
      </c>
      <c r="D8" s="192">
        <f>C8/$C$11*100</f>
        <v>9.3867987882224782</v>
      </c>
      <c r="E8" s="117"/>
      <c r="F8" s="76" t="s">
        <v>508</v>
      </c>
      <c r="G8" s="54">
        <v>1779</v>
      </c>
      <c r="H8" s="54">
        <v>127207</v>
      </c>
      <c r="I8" s="52">
        <f>H8/H11*100</f>
        <v>49.204912484285849</v>
      </c>
      <c r="J8" s="117"/>
      <c r="K8" s="16" t="s">
        <v>509</v>
      </c>
      <c r="L8" s="50">
        <v>95</v>
      </c>
      <c r="M8" s="54">
        <v>5845</v>
      </c>
      <c r="N8" s="31">
        <f t="shared" si="0"/>
        <v>12.039630880777787</v>
      </c>
      <c r="Q8" s="103"/>
    </row>
    <row r="9" spans="1:17">
      <c r="A9" s="107" t="s">
        <v>510</v>
      </c>
      <c r="B9" s="54">
        <v>823</v>
      </c>
      <c r="C9" s="54">
        <v>57241</v>
      </c>
      <c r="D9" s="192">
        <f>C9/$C$11*100</f>
        <v>14.237142274420849</v>
      </c>
      <c r="E9" s="117"/>
      <c r="F9" s="55"/>
      <c r="G9" s="33"/>
      <c r="H9" s="103"/>
      <c r="I9" s="52"/>
      <c r="J9" s="117"/>
      <c r="K9" s="16" t="s">
        <v>511</v>
      </c>
      <c r="L9" s="50">
        <v>109</v>
      </c>
      <c r="M9" s="54">
        <v>8062</v>
      </c>
      <c r="N9" s="31">
        <f t="shared" si="0"/>
        <v>16.606245365411549</v>
      </c>
    </row>
    <row r="10" spans="1:17">
      <c r="C10" s="55"/>
      <c r="D10" s="194"/>
      <c r="E10" s="117"/>
      <c r="F10" s="100"/>
      <c r="H10" s="50"/>
      <c r="I10" s="50"/>
      <c r="J10" s="117"/>
      <c r="K10" s="16" t="s">
        <v>512</v>
      </c>
      <c r="L10" s="50">
        <v>29</v>
      </c>
      <c r="M10" s="54">
        <v>4071</v>
      </c>
      <c r="N10" s="31">
        <f t="shared" si="0"/>
        <v>8.3855153662354791</v>
      </c>
    </row>
    <row r="11" spans="1:17">
      <c r="A11" s="107" t="s">
        <v>356</v>
      </c>
      <c r="B11" s="54">
        <v>5869</v>
      </c>
      <c r="C11" s="54">
        <v>402054</v>
      </c>
      <c r="D11" s="192">
        <f>SUM(D6:D10)</f>
        <v>100</v>
      </c>
      <c r="E11" s="117"/>
      <c r="F11" s="100" t="s">
        <v>356</v>
      </c>
      <c r="G11" s="69">
        <v>3640</v>
      </c>
      <c r="H11" s="191">
        <v>258525</v>
      </c>
      <c r="I11" s="195">
        <f>SUM(I6:I9)</f>
        <v>100</v>
      </c>
      <c r="J11" s="117"/>
      <c r="K11" s="16" t="s">
        <v>513</v>
      </c>
      <c r="L11" s="50">
        <v>42</v>
      </c>
      <c r="M11" s="54">
        <v>4089</v>
      </c>
      <c r="N11" s="31">
        <f t="shared" si="0"/>
        <v>8.4225920738238447</v>
      </c>
    </row>
    <row r="12" spans="1:17">
      <c r="C12" s="33"/>
      <c r="D12" s="117"/>
      <c r="E12" s="117"/>
      <c r="F12" s="100"/>
      <c r="H12" s="50"/>
      <c r="I12" s="50"/>
      <c r="J12" s="117"/>
      <c r="K12" s="16" t="s">
        <v>666</v>
      </c>
      <c r="L12" s="50">
        <v>142</v>
      </c>
      <c r="M12" s="54">
        <v>11092</v>
      </c>
      <c r="N12" s="31">
        <f t="shared" si="0"/>
        <v>22.84749114278652</v>
      </c>
    </row>
    <row r="13" spans="1:17">
      <c r="C13" s="55"/>
      <c r="D13" s="196"/>
      <c r="F13" s="100"/>
      <c r="H13" s="50"/>
      <c r="I13" s="50"/>
      <c r="J13" s="193"/>
      <c r="K13" s="16" t="s">
        <v>514</v>
      </c>
      <c r="L13" s="112">
        <v>83</v>
      </c>
      <c r="M13" s="16">
        <v>5513</v>
      </c>
      <c r="N13" s="31">
        <f t="shared" si="0"/>
        <v>11.355771607481255</v>
      </c>
    </row>
    <row r="14" spans="1:17">
      <c r="C14" s="55"/>
      <c r="D14" s="192"/>
      <c r="E14" s="193"/>
      <c r="F14" s="100"/>
      <c r="H14" s="50"/>
      <c r="I14" s="50"/>
      <c r="J14" s="100"/>
      <c r="L14" s="112"/>
    </row>
    <row r="15" spans="1:17">
      <c r="C15" s="55"/>
      <c r="D15" s="192"/>
      <c r="E15" s="193"/>
      <c r="F15" s="100"/>
      <c r="H15" s="50"/>
      <c r="I15" s="50"/>
      <c r="J15" s="193"/>
      <c r="K15" s="100" t="s">
        <v>356</v>
      </c>
      <c r="L15" s="291">
        <v>626</v>
      </c>
      <c r="M15" s="197">
        <v>48548</v>
      </c>
      <c r="N15" s="192">
        <f>SUM(N6:N13)</f>
        <v>100.00000000000001</v>
      </c>
    </row>
    <row r="16" spans="1:17">
      <c r="C16" s="55"/>
      <c r="D16" s="192"/>
      <c r="E16" s="193"/>
      <c r="F16" s="100"/>
      <c r="H16" s="50"/>
      <c r="I16" s="50"/>
      <c r="J16" s="193"/>
      <c r="K16" s="100"/>
      <c r="L16" s="202"/>
      <c r="M16" s="192"/>
    </row>
    <row r="17" spans="1:13">
      <c r="C17" s="55"/>
      <c r="D17" s="192"/>
      <c r="E17" s="193"/>
      <c r="F17" s="100"/>
      <c r="H17" s="50"/>
      <c r="I17" s="50"/>
      <c r="J17" s="193"/>
      <c r="K17" s="100"/>
      <c r="L17" s="202"/>
      <c r="M17" s="192"/>
    </row>
    <row r="18" spans="1:13">
      <c r="A18" s="100"/>
      <c r="B18" s="202"/>
      <c r="C18" s="192"/>
      <c r="F18" s="16"/>
      <c r="I18" s="55"/>
      <c r="J18" s="103"/>
      <c r="K18" s="31"/>
    </row>
    <row r="19" spans="1:13">
      <c r="A19" s="100"/>
      <c r="B19" s="202"/>
      <c r="C19" s="192"/>
      <c r="F19" s="16"/>
      <c r="I19" s="55"/>
      <c r="J19" s="191"/>
      <c r="K19" s="31"/>
    </row>
    <row r="20" spans="1:13">
      <c r="A20" s="100"/>
      <c r="C20" s="192"/>
      <c r="D20" s="108"/>
      <c r="E20" s="76"/>
      <c r="F20" s="191"/>
      <c r="G20" s="52"/>
      <c r="H20" s="108"/>
      <c r="I20" s="199"/>
      <c r="J20" s="201"/>
      <c r="K20" s="200"/>
    </row>
    <row r="21" spans="1:13">
      <c r="A21" s="100"/>
      <c r="C21" s="117"/>
      <c r="D21" s="117"/>
      <c r="E21" s="76"/>
      <c r="F21" s="103"/>
      <c r="G21" s="52"/>
      <c r="H21" s="117"/>
      <c r="I21" s="16"/>
    </row>
    <row r="22" spans="1:13">
      <c r="A22" s="100"/>
      <c r="B22" s="203"/>
      <c r="F22" s="216"/>
      <c r="H22" s="16"/>
      <c r="I22" s="17"/>
    </row>
    <row r="23" spans="1:13">
      <c r="A23" s="100"/>
      <c r="F23" s="216"/>
      <c r="G23" s="52"/>
      <c r="H23" s="186"/>
      <c r="I23" s="17"/>
    </row>
    <row r="24" spans="1:13">
      <c r="A24" s="55"/>
      <c r="C24" s="117"/>
      <c r="D24" s="117"/>
      <c r="E24" s="117"/>
      <c r="F24" s="16"/>
      <c r="H24" s="117"/>
      <c r="I24" s="17"/>
    </row>
    <row r="25" spans="1:13">
      <c r="C25" s="196"/>
      <c r="F25" s="16"/>
      <c r="I25" s="17"/>
    </row>
    <row r="26" spans="1:13">
      <c r="C26" s="192"/>
      <c r="D26" s="193"/>
      <c r="E26" s="193"/>
      <c r="F26" s="59"/>
      <c r="G26" s="52"/>
      <c r="H26" s="193"/>
      <c r="I26" s="17"/>
    </row>
    <row r="27" spans="1:13">
      <c r="C27" s="117"/>
      <c r="D27" s="117"/>
      <c r="E27" s="117"/>
      <c r="F27" s="16"/>
      <c r="G27" s="112"/>
      <c r="H27" s="117"/>
      <c r="I27" s="17"/>
    </row>
    <row r="28" spans="1:13">
      <c r="C28" s="196"/>
      <c r="F28" s="16"/>
      <c r="I28" s="17"/>
    </row>
    <row r="29" spans="1:13">
      <c r="C29" s="192"/>
      <c r="D29" s="193"/>
      <c r="E29" s="193"/>
      <c r="F29" s="59"/>
      <c r="H29" s="193"/>
      <c r="I29" s="17"/>
    </row>
    <row r="30" spans="1:13">
      <c r="C30" s="117"/>
      <c r="D30" s="117"/>
      <c r="E30" s="117"/>
      <c r="F30" s="16"/>
      <c r="H30" s="117"/>
      <c r="I30" s="17"/>
    </row>
    <row r="31" spans="1:13">
      <c r="C31" s="196"/>
      <c r="F31" s="16"/>
      <c r="G31" s="112"/>
      <c r="I31" s="17"/>
    </row>
    <row r="32" spans="1:13">
      <c r="C32" s="192"/>
      <c r="D32" s="193"/>
      <c r="E32" s="193"/>
      <c r="F32" s="59"/>
      <c r="H32" s="193"/>
      <c r="I32" s="17"/>
    </row>
    <row r="33" spans="3:9">
      <c r="C33" s="117"/>
      <c r="D33" s="117"/>
      <c r="E33" s="117"/>
      <c r="F33" s="16"/>
      <c r="H33" s="117"/>
      <c r="I33" s="17"/>
    </row>
    <row r="34" spans="3:9">
      <c r="C34" s="196"/>
      <c r="F34" s="16"/>
      <c r="G34" s="112"/>
      <c r="I34" s="17"/>
    </row>
    <row r="35" spans="3:9">
      <c r="I35" s="17"/>
    </row>
    <row r="36" spans="3:9">
      <c r="I36" s="17"/>
    </row>
    <row r="37" spans="3:9">
      <c r="G37" s="112"/>
      <c r="I37" s="17"/>
    </row>
    <row r="38" spans="3:9">
      <c r="C38" s="50"/>
      <c r="D38" s="50"/>
      <c r="H38" s="50"/>
      <c r="I38" s="17"/>
    </row>
    <row r="39" spans="3:9">
      <c r="I39" s="17"/>
    </row>
    <row r="40" spans="3:9">
      <c r="I40" s="17"/>
    </row>
    <row r="41" spans="3:9">
      <c r="C41" s="103"/>
      <c r="E41" s="103"/>
      <c r="I41" s="17"/>
    </row>
    <row r="42" spans="3:9">
      <c r="I42" s="17"/>
    </row>
    <row r="43" spans="3:9">
      <c r="E43" s="103"/>
      <c r="I43" s="17"/>
    </row>
    <row r="44" spans="3:9">
      <c r="I44" s="17"/>
    </row>
    <row r="45" spans="3:9">
      <c r="C45" s="103"/>
      <c r="E45" s="103"/>
    </row>
    <row r="47" spans="3:9">
      <c r="E47" s="103"/>
    </row>
    <row r="49" spans="3:5">
      <c r="E49" s="103"/>
    </row>
    <row r="51" spans="3:5">
      <c r="E51" s="103"/>
    </row>
    <row r="53" spans="3:5">
      <c r="E53" s="103"/>
    </row>
    <row r="54" spans="3:5">
      <c r="E54" s="103"/>
    </row>
    <row r="55" spans="3:5">
      <c r="E55" s="103"/>
    </row>
    <row r="56" spans="3:5">
      <c r="E56" s="103"/>
    </row>
    <row r="57" spans="3:5">
      <c r="E57" s="103"/>
    </row>
    <row r="58" spans="3:5">
      <c r="E58" s="103"/>
    </row>
    <row r="59" spans="3:5">
      <c r="E59" s="103"/>
    </row>
    <row r="60" spans="3:5">
      <c r="C60" s="103"/>
      <c r="E60" s="103"/>
    </row>
  </sheetData>
  <pageMargins left="0.75" right="0.75" top="1" bottom="1" header="0.5" footer="0.5"/>
  <pageSetup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42"/>
  <sheetViews>
    <sheetView showGridLines="0" zoomScaleNormal="100" workbookViewId="0"/>
  </sheetViews>
  <sheetFormatPr defaultRowHeight="15"/>
  <cols>
    <col min="1" max="1" width="18.42578125" style="55" customWidth="1"/>
    <col min="2" max="5" width="17.85546875" style="50" customWidth="1"/>
    <col min="6" max="8" width="9.140625" style="16"/>
    <col min="9" max="9" width="11" style="16" bestFit="1" customWidth="1"/>
    <col min="10" max="16384" width="9.140625" style="16"/>
  </cols>
  <sheetData>
    <row r="1" spans="1:10">
      <c r="A1" s="76" t="s">
        <v>551</v>
      </c>
    </row>
    <row r="2" spans="1:10">
      <c r="A2" s="76" t="s">
        <v>552</v>
      </c>
    </row>
    <row r="4" spans="1:10">
      <c r="A4" s="16"/>
    </row>
    <row r="5" spans="1:10">
      <c r="A5" s="16"/>
      <c r="B5" s="52" t="s">
        <v>553</v>
      </c>
      <c r="C5" s="50" t="s">
        <v>554</v>
      </c>
      <c r="D5" s="50" t="s">
        <v>555</v>
      </c>
      <c r="E5" s="50" t="s">
        <v>650</v>
      </c>
    </row>
    <row r="6" spans="1:10">
      <c r="A6" s="16" t="s">
        <v>72</v>
      </c>
      <c r="B6" s="54">
        <f>SUM(B7:B15)</f>
        <v>6167</v>
      </c>
      <c r="C6" s="54">
        <f t="shared" ref="C6" si="0">SUM(C7:C15)</f>
        <v>5285</v>
      </c>
      <c r="D6" s="52">
        <f>(C6/B6)*100</f>
        <v>85.698070374574343</v>
      </c>
      <c r="E6" s="52">
        <v>95.32</v>
      </c>
    </row>
    <row r="7" spans="1:10">
      <c r="A7" s="55" t="s">
        <v>516</v>
      </c>
      <c r="B7" s="54">
        <v>1609</v>
      </c>
      <c r="C7" s="54">
        <v>1605</v>
      </c>
      <c r="D7" s="52">
        <v>99.751398383999998</v>
      </c>
      <c r="E7" s="52">
        <v>99.985129948999997</v>
      </c>
      <c r="F7" s="31"/>
    </row>
    <row r="8" spans="1:10">
      <c r="A8" s="55" t="s">
        <v>505</v>
      </c>
      <c r="B8" s="54">
        <v>209</v>
      </c>
      <c r="C8" s="54">
        <v>209</v>
      </c>
      <c r="D8" s="52">
        <v>100</v>
      </c>
      <c r="E8" s="52">
        <v>100</v>
      </c>
      <c r="F8" s="31"/>
      <c r="I8" s="17"/>
      <c r="J8" s="17"/>
    </row>
    <row r="9" spans="1:10">
      <c r="A9" s="55" t="s">
        <v>556</v>
      </c>
      <c r="B9" s="54">
        <v>134</v>
      </c>
      <c r="C9" s="54">
        <v>113</v>
      </c>
      <c r="D9" s="52">
        <v>84.328358209000001</v>
      </c>
      <c r="E9" s="52">
        <v>67.136339238000005</v>
      </c>
      <c r="F9" s="31"/>
      <c r="I9" s="17"/>
      <c r="J9" s="17"/>
    </row>
    <row r="10" spans="1:10">
      <c r="A10" s="55" t="s">
        <v>508</v>
      </c>
      <c r="B10" s="54">
        <v>1765</v>
      </c>
      <c r="C10" s="54">
        <v>1757</v>
      </c>
      <c r="D10" s="52">
        <v>99.546742210000005</v>
      </c>
      <c r="E10" s="52">
        <v>99.903744142999997</v>
      </c>
      <c r="F10" s="31"/>
      <c r="I10" s="17"/>
      <c r="J10" s="17"/>
    </row>
    <row r="11" spans="1:10">
      <c r="A11" s="55" t="s">
        <v>507</v>
      </c>
      <c r="B11" s="54">
        <v>571</v>
      </c>
      <c r="C11" s="54">
        <v>337</v>
      </c>
      <c r="D11" s="52">
        <v>59.019264448000001</v>
      </c>
      <c r="E11" s="52">
        <v>70.096924142000006</v>
      </c>
      <c r="F11" s="31"/>
      <c r="I11" s="17"/>
      <c r="J11" s="17"/>
    </row>
    <row r="12" spans="1:10">
      <c r="A12" s="55" t="s">
        <v>510</v>
      </c>
      <c r="B12" s="54">
        <v>767</v>
      </c>
      <c r="C12" s="54">
        <v>601</v>
      </c>
      <c r="D12" s="52">
        <v>78.357235983999999</v>
      </c>
      <c r="E12" s="52">
        <v>82.155108299999995</v>
      </c>
      <c r="F12" s="31"/>
      <c r="I12" s="17"/>
      <c r="J12" s="17"/>
    </row>
    <row r="13" spans="1:10">
      <c r="A13" s="55" t="s">
        <v>557</v>
      </c>
      <c r="B13" s="54">
        <v>484</v>
      </c>
      <c r="C13" s="54">
        <v>85</v>
      </c>
      <c r="D13" s="52">
        <v>17.561983471000001</v>
      </c>
      <c r="E13" s="52">
        <v>14.845423936</v>
      </c>
      <c r="F13" s="31"/>
      <c r="I13" s="17"/>
      <c r="J13" s="17"/>
    </row>
    <row r="14" spans="1:10">
      <c r="A14" s="55" t="s">
        <v>504</v>
      </c>
      <c r="B14" s="54">
        <v>619</v>
      </c>
      <c r="C14" s="54">
        <v>574</v>
      </c>
      <c r="D14" s="52">
        <v>92.730210016000001</v>
      </c>
      <c r="E14" s="52">
        <v>92.332726844999996</v>
      </c>
    </row>
    <row r="15" spans="1:10">
      <c r="A15" s="55" t="s">
        <v>34</v>
      </c>
      <c r="B15" s="54">
        <v>9</v>
      </c>
      <c r="C15" s="54">
        <v>4</v>
      </c>
      <c r="D15" s="52">
        <v>44.444444443999998</v>
      </c>
      <c r="E15" s="52">
        <v>100</v>
      </c>
      <c r="I15" s="17"/>
      <c r="J15" s="17"/>
    </row>
    <row r="17" spans="1:3">
      <c r="A17" s="52"/>
      <c r="B17" s="212"/>
      <c r="C17" s="212"/>
    </row>
    <row r="18" spans="1:3">
      <c r="A18" s="16"/>
      <c r="B18" s="212"/>
      <c r="C18" s="212"/>
    </row>
    <row r="19" spans="1:3">
      <c r="A19" s="220"/>
      <c r="B19" s="292"/>
      <c r="C19" s="292"/>
    </row>
    <row r="20" spans="1:3">
      <c r="A20" s="57"/>
      <c r="B20" s="212"/>
      <c r="C20" s="212"/>
    </row>
    <row r="21" spans="1:3">
      <c r="A21" s="16"/>
      <c r="B21" s="212"/>
      <c r="C21" s="212"/>
    </row>
    <row r="22" spans="1:3">
      <c r="B22" s="212"/>
      <c r="C22" s="212"/>
    </row>
    <row r="23" spans="1:3">
      <c r="A23" s="220"/>
      <c r="B23" s="221"/>
      <c r="C23" s="212"/>
    </row>
    <row r="24" spans="1:3">
      <c r="A24" s="220"/>
    </row>
    <row r="25" spans="1:3">
      <c r="A25" s="220"/>
    </row>
    <row r="26" spans="1:3">
      <c r="A26" s="220"/>
    </row>
    <row r="27" spans="1:3">
      <c r="A27" s="220"/>
    </row>
    <row r="38" spans="3:3">
      <c r="C38" s="212"/>
    </row>
    <row r="39" spans="3:3">
      <c r="C39" s="212"/>
    </row>
    <row r="40" spans="3:3">
      <c r="C40" s="212"/>
    </row>
    <row r="41" spans="3:3">
      <c r="C41" s="212"/>
    </row>
    <row r="42" spans="3:3">
      <c r="C42" s="33"/>
    </row>
  </sheetData>
  <pageMargins left="0.75" right="0.75" top="1" bottom="1" header="0.5" footer="0.5"/>
  <pageSetup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S64"/>
  <sheetViews>
    <sheetView showGridLines="0" zoomScaleNormal="100" workbookViewId="0">
      <selection activeCell="B6" sqref="B6"/>
    </sheetView>
  </sheetViews>
  <sheetFormatPr defaultRowHeight="15"/>
  <cols>
    <col min="1" max="1" width="27.42578125" style="299" customWidth="1"/>
    <col min="2" max="2" width="17" style="55" customWidth="1"/>
    <col min="3" max="3" width="8.7109375" style="112" customWidth="1"/>
    <col min="4" max="9" width="9.140625" style="50"/>
    <col min="10" max="12" width="9.140625" style="16"/>
    <col min="13" max="14" width="13.5703125" style="16" customWidth="1"/>
    <col min="15" max="15" width="15.5703125" style="16" customWidth="1"/>
    <col min="16" max="16" width="13.5703125" style="16" customWidth="1"/>
    <col min="17" max="16384" width="9.140625" style="16"/>
  </cols>
  <sheetData>
    <row r="1" spans="1:19">
      <c r="B1" s="223" t="s">
        <v>558</v>
      </c>
    </row>
    <row r="2" spans="1:19">
      <c r="A2" s="300" t="s">
        <v>652</v>
      </c>
      <c r="B2" s="223" t="s">
        <v>559</v>
      </c>
    </row>
    <row r="3" spans="1:19">
      <c r="A3" s="301" t="s">
        <v>653</v>
      </c>
      <c r="B3" s="223"/>
      <c r="E3" s="204"/>
    </row>
    <row r="4" spans="1:19">
      <c r="A4" s="301" t="s">
        <v>654</v>
      </c>
      <c r="B4" s="223"/>
      <c r="E4" s="204"/>
    </row>
    <row r="5" spans="1:19">
      <c r="A5" s="301" t="s">
        <v>655</v>
      </c>
      <c r="B5" s="223"/>
      <c r="E5" s="204"/>
      <c r="L5" s="50"/>
      <c r="M5" s="205" t="s">
        <v>515</v>
      </c>
      <c r="N5" s="207" t="s">
        <v>560</v>
      </c>
      <c r="O5" s="209" t="s">
        <v>561</v>
      </c>
      <c r="P5" s="213"/>
    </row>
    <row r="6" spans="1:19">
      <c r="A6" s="302" t="s">
        <v>656</v>
      </c>
      <c r="B6" s="223" t="s">
        <v>665</v>
      </c>
      <c r="L6" s="52"/>
      <c r="M6" s="206" t="s">
        <v>72</v>
      </c>
      <c r="N6" s="208">
        <v>72138.737082000007</v>
      </c>
      <c r="O6" s="208">
        <v>52615.929464000001</v>
      </c>
      <c r="P6" s="222">
        <f t="shared" ref="P6:P12" si="0">-(N6-O6)/N6</f>
        <v>-0.27062863043760327</v>
      </c>
      <c r="R6" s="16">
        <f>N6/1000</f>
        <v>72.138737082000006</v>
      </c>
      <c r="S6" s="16">
        <f>O6/1000</f>
        <v>52.615929464000004</v>
      </c>
    </row>
    <row r="7" spans="1:19">
      <c r="A7" s="303"/>
      <c r="B7" s="205" t="s">
        <v>515</v>
      </c>
      <c r="C7" s="206" t="s">
        <v>72</v>
      </c>
      <c r="D7" s="206" t="s">
        <v>508</v>
      </c>
      <c r="E7" s="206" t="s">
        <v>516</v>
      </c>
      <c r="F7" s="206" t="s">
        <v>505</v>
      </c>
      <c r="G7" s="50" t="s">
        <v>517</v>
      </c>
      <c r="H7" s="50" t="s">
        <v>518</v>
      </c>
      <c r="I7" s="50" t="s">
        <v>221</v>
      </c>
      <c r="L7" s="52"/>
      <c r="M7" s="206" t="s">
        <v>508</v>
      </c>
      <c r="N7" s="208">
        <v>77471.994762000002</v>
      </c>
      <c r="O7" s="208">
        <v>63325.619565000001</v>
      </c>
      <c r="P7" s="222">
        <f t="shared" si="0"/>
        <v>-0.1825998574124594</v>
      </c>
      <c r="R7" s="16">
        <f t="shared" ref="R7:S12" si="1">N7/1000</f>
        <v>77.471994762000008</v>
      </c>
      <c r="S7" s="16">
        <f t="shared" si="1"/>
        <v>63.325619565000004</v>
      </c>
    </row>
    <row r="8" spans="1:19">
      <c r="A8" s="304"/>
      <c r="B8" s="207" t="s">
        <v>560</v>
      </c>
      <c r="C8" s="208">
        <v>81.19</v>
      </c>
      <c r="D8" s="208">
        <v>87.1</v>
      </c>
      <c r="E8" s="208">
        <v>88.22</v>
      </c>
      <c r="F8" s="208">
        <v>88.41</v>
      </c>
      <c r="G8" s="52">
        <v>86</v>
      </c>
      <c r="H8" s="52">
        <v>74.69</v>
      </c>
      <c r="I8" s="52">
        <v>44.55</v>
      </c>
      <c r="M8" s="206" t="s">
        <v>516</v>
      </c>
      <c r="N8" s="208">
        <v>75056.727960999997</v>
      </c>
      <c r="O8" s="208">
        <v>47266.741701999999</v>
      </c>
      <c r="P8" s="222">
        <f t="shared" si="0"/>
        <v>-0.37025310074054746</v>
      </c>
      <c r="R8" s="16">
        <f t="shared" si="1"/>
        <v>75.056727960999993</v>
      </c>
      <c r="S8" s="16">
        <f t="shared" si="1"/>
        <v>47.266741701999997</v>
      </c>
    </row>
    <row r="9" spans="1:19">
      <c r="A9" s="299" t="s">
        <v>657</v>
      </c>
      <c r="B9" s="209" t="s">
        <v>561</v>
      </c>
      <c r="C9" s="208">
        <v>79.47</v>
      </c>
      <c r="D9" s="208">
        <v>86.38</v>
      </c>
      <c r="E9" s="208">
        <v>81.13</v>
      </c>
      <c r="F9" s="208">
        <v>86.92</v>
      </c>
      <c r="G9" s="52">
        <v>85.51</v>
      </c>
      <c r="H9" s="52">
        <v>77.06</v>
      </c>
      <c r="I9" s="52">
        <v>38.979999999999997</v>
      </c>
      <c r="M9" s="206" t="s">
        <v>505</v>
      </c>
      <c r="N9" s="208">
        <v>63991.049914000003</v>
      </c>
      <c r="O9" s="208">
        <v>40062.362248999998</v>
      </c>
      <c r="P9" s="222">
        <f t="shared" si="0"/>
        <v>-0.37393803816562904</v>
      </c>
      <c r="R9" s="16">
        <f t="shared" si="1"/>
        <v>63.991049914000001</v>
      </c>
      <c r="S9" s="16">
        <f t="shared" si="1"/>
        <v>40.062362248999996</v>
      </c>
    </row>
    <row r="10" spans="1:19">
      <c r="A10" s="304" t="s">
        <v>658</v>
      </c>
      <c r="B10" s="213"/>
      <c r="C10" s="305">
        <f>-(C8-C9)/C8</f>
        <v>-2.1184874984604002E-2</v>
      </c>
      <c r="D10" s="305">
        <f t="shared" ref="D10:I10" si="2">-(D8-D9)/D8</f>
        <v>-8.2663605051664629E-3</v>
      </c>
      <c r="E10" s="305">
        <f t="shared" si="2"/>
        <v>-8.0367263659034266E-2</v>
      </c>
      <c r="F10" s="305">
        <f t="shared" si="2"/>
        <v>-1.685329713833271E-2</v>
      </c>
      <c r="G10" s="305">
        <f t="shared" si="2"/>
        <v>-5.6976744186045918E-3</v>
      </c>
      <c r="H10" s="305">
        <f t="shared" si="2"/>
        <v>3.1731155442495711E-2</v>
      </c>
      <c r="I10" s="305">
        <f t="shared" si="2"/>
        <v>-0.12502805836139172</v>
      </c>
      <c r="M10" s="50" t="s">
        <v>517</v>
      </c>
      <c r="N10" s="52">
        <v>65571.968191000007</v>
      </c>
      <c r="O10" s="52">
        <v>46998.697691000001</v>
      </c>
      <c r="P10" s="222">
        <f t="shared" si="0"/>
        <v>-0.28325016028036892</v>
      </c>
      <c r="R10" s="16">
        <f t="shared" si="1"/>
        <v>65.571968191000011</v>
      </c>
      <c r="S10" s="16">
        <f t="shared" si="1"/>
        <v>46.998697691000004</v>
      </c>
    </row>
    <row r="11" spans="1:19">
      <c r="A11" s="301"/>
      <c r="B11" s="223"/>
      <c r="E11" s="204"/>
      <c r="M11" s="50" t="s">
        <v>518</v>
      </c>
      <c r="N11" s="52">
        <v>63164.341408</v>
      </c>
      <c r="O11" s="52">
        <v>45843.973764000002</v>
      </c>
      <c r="P11" s="222">
        <f t="shared" si="0"/>
        <v>-0.27421116500086407</v>
      </c>
      <c r="R11" s="16">
        <f t="shared" si="1"/>
        <v>63.164341407999999</v>
      </c>
      <c r="S11" s="16">
        <f t="shared" si="1"/>
        <v>45.843973764000005</v>
      </c>
    </row>
    <row r="12" spans="1:19">
      <c r="B12" s="223" t="s">
        <v>664</v>
      </c>
      <c r="M12" s="50" t="s">
        <v>221</v>
      </c>
      <c r="N12" s="52">
        <v>63182.024122000003</v>
      </c>
      <c r="O12" s="52">
        <v>48591.034695000002</v>
      </c>
      <c r="P12" s="222">
        <f t="shared" si="0"/>
        <v>-0.23093577057338074</v>
      </c>
      <c r="R12" s="16">
        <f t="shared" si="1"/>
        <v>63.182024122000001</v>
      </c>
      <c r="S12" s="16">
        <f t="shared" si="1"/>
        <v>48.591034695000005</v>
      </c>
    </row>
    <row r="13" spans="1:19">
      <c r="B13" s="205" t="s">
        <v>515</v>
      </c>
      <c r="C13" s="206" t="s">
        <v>72</v>
      </c>
      <c r="D13" s="206" t="s">
        <v>508</v>
      </c>
      <c r="E13" s="206" t="s">
        <v>516</v>
      </c>
      <c r="F13" s="206" t="s">
        <v>505</v>
      </c>
      <c r="G13" s="50" t="s">
        <v>517</v>
      </c>
      <c r="H13" s="50" t="s">
        <v>518</v>
      </c>
      <c r="I13" s="50" t="s">
        <v>221</v>
      </c>
    </row>
    <row r="14" spans="1:19">
      <c r="B14" s="207" t="s">
        <v>560</v>
      </c>
      <c r="C14" s="208">
        <v>72138.737082000007</v>
      </c>
      <c r="D14" s="208">
        <v>77471.994762000002</v>
      </c>
      <c r="E14" s="208">
        <v>75056.727960999997</v>
      </c>
      <c r="F14" s="208">
        <v>63991.049914000003</v>
      </c>
      <c r="G14" s="52">
        <v>65571.968191000007</v>
      </c>
      <c r="H14" s="52">
        <v>63164.341408</v>
      </c>
      <c r="I14" s="52">
        <v>63182.024122000003</v>
      </c>
      <c r="M14" s="206" t="s">
        <v>515</v>
      </c>
      <c r="N14" s="306" t="s">
        <v>560</v>
      </c>
      <c r="O14" s="307" t="s">
        <v>561</v>
      </c>
      <c r="P14" s="207"/>
    </row>
    <row r="15" spans="1:19">
      <c r="B15" s="209" t="s">
        <v>561</v>
      </c>
      <c r="C15" s="208">
        <v>52615.929464000001</v>
      </c>
      <c r="D15" s="208">
        <v>63325.619565000001</v>
      </c>
      <c r="E15" s="208">
        <v>47266.741701999999</v>
      </c>
      <c r="F15" s="208">
        <v>40062.362248999998</v>
      </c>
      <c r="G15" s="52">
        <v>46998.697691000001</v>
      </c>
      <c r="H15" s="52">
        <v>45843.973764000002</v>
      </c>
      <c r="I15" s="52">
        <v>48591.034695000002</v>
      </c>
      <c r="M15" s="206" t="s">
        <v>72</v>
      </c>
      <c r="N15" s="208">
        <v>374.16972120999998</v>
      </c>
      <c r="O15" s="208">
        <v>287.85867223999998</v>
      </c>
      <c r="P15" s="222">
        <f t="shared" ref="P15:P21" si="3">-(N15-O15)/N15</f>
        <v>-0.23067352614980452</v>
      </c>
    </row>
    <row r="16" spans="1:19">
      <c r="B16" s="213"/>
      <c r="C16" s="305">
        <f>-(C14-C15)/C14</f>
        <v>-0.27062863043760327</v>
      </c>
      <c r="D16" s="305">
        <f t="shared" ref="D16:I16" si="4">-(D14-D15)/D14</f>
        <v>-0.1825998574124594</v>
      </c>
      <c r="E16" s="305">
        <f t="shared" si="4"/>
        <v>-0.37025310074054746</v>
      </c>
      <c r="F16" s="305">
        <f t="shared" si="4"/>
        <v>-0.37393803816562904</v>
      </c>
      <c r="G16" s="305">
        <f t="shared" si="4"/>
        <v>-0.28325016028036892</v>
      </c>
      <c r="H16" s="305">
        <f t="shared" si="4"/>
        <v>-0.27421116500086407</v>
      </c>
      <c r="I16" s="305">
        <f t="shared" si="4"/>
        <v>-0.23093577057338074</v>
      </c>
      <c r="M16" s="206" t="s">
        <v>508</v>
      </c>
      <c r="N16" s="208">
        <v>396.29953583999998</v>
      </c>
      <c r="O16" s="208">
        <v>352.20027218000001</v>
      </c>
      <c r="P16" s="222">
        <f t="shared" si="3"/>
        <v>-0.11127760613326679</v>
      </c>
    </row>
    <row r="17" spans="1:16">
      <c r="B17" s="213"/>
      <c r="C17" s="208"/>
      <c r="D17" s="208"/>
      <c r="E17" s="208"/>
      <c r="F17" s="208"/>
      <c r="G17" s="52"/>
      <c r="H17" s="52"/>
      <c r="I17" s="52"/>
      <c r="M17" s="206" t="s">
        <v>516</v>
      </c>
      <c r="N17" s="208">
        <v>359.66129355999999</v>
      </c>
      <c r="O17" s="208">
        <v>207.73961186</v>
      </c>
      <c r="P17" s="222">
        <f t="shared" si="3"/>
        <v>-0.42240208891050957</v>
      </c>
    </row>
    <row r="18" spans="1:16">
      <c r="B18" s="223" t="s">
        <v>562</v>
      </c>
      <c r="M18" s="206" t="s">
        <v>505</v>
      </c>
      <c r="N18" s="208">
        <v>384.61274388999999</v>
      </c>
      <c r="O18" s="208">
        <v>344.97417381000002</v>
      </c>
      <c r="P18" s="222">
        <f t="shared" si="3"/>
        <v>-0.10306098981300701</v>
      </c>
    </row>
    <row r="19" spans="1:16">
      <c r="B19" s="205" t="s">
        <v>515</v>
      </c>
      <c r="C19" s="206" t="s">
        <v>72</v>
      </c>
      <c r="D19" s="206" t="s">
        <v>508</v>
      </c>
      <c r="E19" s="206" t="s">
        <v>516</v>
      </c>
      <c r="F19" s="206" t="s">
        <v>505</v>
      </c>
      <c r="G19" s="50" t="s">
        <v>517</v>
      </c>
      <c r="H19" s="50" t="s">
        <v>518</v>
      </c>
      <c r="I19" s="50" t="s">
        <v>221</v>
      </c>
      <c r="M19" s="50" t="s">
        <v>517</v>
      </c>
      <c r="N19" s="52">
        <v>401.34768803999998</v>
      </c>
      <c r="O19" s="52">
        <v>308.96119116</v>
      </c>
      <c r="P19" s="222">
        <f t="shared" si="3"/>
        <v>-0.23019067913701888</v>
      </c>
    </row>
    <row r="20" spans="1:16">
      <c r="B20" s="207" t="s">
        <v>560</v>
      </c>
      <c r="C20" s="208">
        <v>374.16972120999998</v>
      </c>
      <c r="D20" s="208">
        <v>396.29953583999998</v>
      </c>
      <c r="E20" s="208">
        <v>359.66129355999999</v>
      </c>
      <c r="F20" s="208">
        <v>384.61274388999999</v>
      </c>
      <c r="G20" s="52">
        <v>401.34768803999998</v>
      </c>
      <c r="H20" s="52">
        <v>368.43822275999997</v>
      </c>
      <c r="I20" s="52">
        <v>312.41971581000001</v>
      </c>
      <c r="M20" s="50" t="s">
        <v>518</v>
      </c>
      <c r="N20" s="52">
        <v>368.43822275999997</v>
      </c>
      <c r="O20" s="52">
        <v>295.72521954000001</v>
      </c>
      <c r="P20" s="222">
        <f t="shared" si="3"/>
        <v>-0.19735466824071912</v>
      </c>
    </row>
    <row r="21" spans="1:16">
      <c r="B21" s="209" t="s">
        <v>561</v>
      </c>
      <c r="C21" s="208">
        <v>287.85867223999998</v>
      </c>
      <c r="D21" s="208">
        <v>352.20027218000001</v>
      </c>
      <c r="E21" s="208">
        <v>207.73961186</v>
      </c>
      <c r="F21" s="208">
        <v>344.97417381000002</v>
      </c>
      <c r="G21" s="52">
        <v>308.96119116</v>
      </c>
      <c r="H21" s="52">
        <v>295.72521954000001</v>
      </c>
      <c r="I21" s="52">
        <v>309.87533804999998</v>
      </c>
      <c r="M21" s="50" t="s">
        <v>221</v>
      </c>
      <c r="N21" s="52">
        <v>312.41971581000001</v>
      </c>
      <c r="O21" s="52">
        <v>309.87533804999998</v>
      </c>
      <c r="P21" s="222">
        <f t="shared" si="3"/>
        <v>-8.1441011281996392E-3</v>
      </c>
    </row>
    <row r="22" spans="1:16">
      <c r="B22" s="207"/>
      <c r="C22" s="305">
        <f>-(C20-C21)/C20</f>
        <v>-0.23067352614980452</v>
      </c>
      <c r="D22" s="305">
        <f t="shared" ref="D22:I22" si="5">-(D20-D21)/D20</f>
        <v>-0.11127760613326679</v>
      </c>
      <c r="E22" s="305">
        <f t="shared" si="5"/>
        <v>-0.42240208891050957</v>
      </c>
      <c r="F22" s="305">
        <f t="shared" si="5"/>
        <v>-0.10306098981300701</v>
      </c>
      <c r="G22" s="305">
        <f t="shared" si="5"/>
        <v>-0.23019067913701888</v>
      </c>
      <c r="H22" s="305">
        <f t="shared" si="5"/>
        <v>-0.19735466824071912</v>
      </c>
      <c r="I22" s="305">
        <f t="shared" si="5"/>
        <v>-8.1441011281996392E-3</v>
      </c>
    </row>
    <row r="23" spans="1:16">
      <c r="B23" s="207"/>
      <c r="C23" s="211"/>
      <c r="D23" s="208"/>
      <c r="E23" s="208"/>
      <c r="F23" s="208"/>
    </row>
    <row r="24" spans="1:16">
      <c r="B24" s="223" t="s">
        <v>563</v>
      </c>
      <c r="M24" s="206" t="s">
        <v>515</v>
      </c>
      <c r="N24" s="306" t="s">
        <v>560</v>
      </c>
      <c r="O24" s="307" t="s">
        <v>561</v>
      </c>
      <c r="P24" s="207"/>
    </row>
    <row r="25" spans="1:16">
      <c r="B25" s="205" t="s">
        <v>515</v>
      </c>
      <c r="C25" s="206" t="s">
        <v>72</v>
      </c>
      <c r="D25" s="206" t="s">
        <v>508</v>
      </c>
      <c r="E25" s="206" t="s">
        <v>516</v>
      </c>
      <c r="F25" s="206" t="s">
        <v>505</v>
      </c>
      <c r="G25" s="50" t="s">
        <v>517</v>
      </c>
      <c r="H25" s="50" t="s">
        <v>518</v>
      </c>
      <c r="I25" s="50" t="s">
        <v>221</v>
      </c>
      <c r="M25" s="206" t="s">
        <v>72</v>
      </c>
      <c r="N25" s="208">
        <v>55.554329109000001</v>
      </c>
      <c r="O25" s="208">
        <v>49.048013287000003</v>
      </c>
      <c r="P25" s="222">
        <f t="shared" ref="P25:P31" si="6">-(N25-O25)/N25</f>
        <v>-0.11711627025923262</v>
      </c>
    </row>
    <row r="26" spans="1:16">
      <c r="B26" s="207" t="s">
        <v>560</v>
      </c>
      <c r="C26" s="208">
        <v>55.554329109000001</v>
      </c>
      <c r="D26" s="208">
        <v>55.450409329999999</v>
      </c>
      <c r="E26" s="208">
        <v>61.120133541000001</v>
      </c>
      <c r="F26" s="208">
        <v>51.203796717000003</v>
      </c>
      <c r="G26" s="52">
        <v>52.750074890999997</v>
      </c>
      <c r="H26" s="52">
        <v>52.405193380999997</v>
      </c>
      <c r="I26" s="52">
        <v>47.585735876000001</v>
      </c>
      <c r="M26" s="206" t="s">
        <v>508</v>
      </c>
      <c r="N26" s="208">
        <v>55.450409329999999</v>
      </c>
      <c r="O26" s="208">
        <v>55.418346282000002</v>
      </c>
      <c r="P26" s="222">
        <f t="shared" si="6"/>
        <v>-5.7822923919609065E-4</v>
      </c>
    </row>
    <row r="27" spans="1:16">
      <c r="B27" s="209" t="s">
        <v>561</v>
      </c>
      <c r="C27" s="208">
        <v>49.048013287000003</v>
      </c>
      <c r="D27" s="208">
        <v>55.418346282000002</v>
      </c>
      <c r="E27" s="208">
        <v>46.761813394000001</v>
      </c>
      <c r="F27" s="208">
        <v>39.745067212999999</v>
      </c>
      <c r="G27" s="52">
        <v>45.551820712000001</v>
      </c>
      <c r="H27" s="52">
        <v>45.990261627999999</v>
      </c>
      <c r="I27" s="52">
        <v>43.581836033000002</v>
      </c>
      <c r="M27" s="206" t="s">
        <v>516</v>
      </c>
      <c r="N27" s="208">
        <v>61.120133541000001</v>
      </c>
      <c r="O27" s="208">
        <v>46.761813394000001</v>
      </c>
      <c r="P27" s="222">
        <f t="shared" si="6"/>
        <v>-0.2349196461975708</v>
      </c>
    </row>
    <row r="28" spans="1:16">
      <c r="B28" s="207"/>
      <c r="C28" s="305">
        <f>-(C26-C27)/C26</f>
        <v>-0.11711627025923262</v>
      </c>
      <c r="D28" s="305">
        <f t="shared" ref="D28:I28" si="7">-(D26-D27)/D26</f>
        <v>-5.7822923919609065E-4</v>
      </c>
      <c r="E28" s="305">
        <f t="shared" si="7"/>
        <v>-0.2349196461975708</v>
      </c>
      <c r="F28" s="305">
        <f t="shared" si="7"/>
        <v>-0.22378671580413548</v>
      </c>
      <c r="G28" s="305">
        <f t="shared" si="7"/>
        <v>-0.13645960112614233</v>
      </c>
      <c r="H28" s="305">
        <f t="shared" si="7"/>
        <v>-0.12241022958090624</v>
      </c>
      <c r="I28" s="305">
        <f t="shared" si="7"/>
        <v>-8.4140757083876E-2</v>
      </c>
      <c r="M28" s="206" t="s">
        <v>505</v>
      </c>
      <c r="N28" s="208">
        <v>51.203796717000003</v>
      </c>
      <c r="O28" s="208">
        <v>39.745067212999999</v>
      </c>
      <c r="P28" s="222">
        <f t="shared" si="6"/>
        <v>-0.22378671580413548</v>
      </c>
    </row>
    <row r="29" spans="1:16">
      <c r="B29" s="209"/>
      <c r="C29" s="206"/>
      <c r="D29" s="208"/>
      <c r="E29" s="208"/>
      <c r="F29" s="208"/>
      <c r="M29" s="50" t="s">
        <v>517</v>
      </c>
      <c r="N29" s="52">
        <v>52.750074890999997</v>
      </c>
      <c r="O29" s="52">
        <v>45.551820712000001</v>
      </c>
      <c r="P29" s="222">
        <f t="shared" si="6"/>
        <v>-0.13645960112614233</v>
      </c>
    </row>
    <row r="30" spans="1:16">
      <c r="B30" s="223" t="s">
        <v>564</v>
      </c>
      <c r="M30" s="50" t="s">
        <v>518</v>
      </c>
      <c r="N30" s="52">
        <v>52.405193380999997</v>
      </c>
      <c r="O30" s="52">
        <v>45.990261627999999</v>
      </c>
      <c r="P30" s="222">
        <f t="shared" si="6"/>
        <v>-0.12241022958090624</v>
      </c>
    </row>
    <row r="31" spans="1:16">
      <c r="A31" s="308" t="s">
        <v>659</v>
      </c>
      <c r="B31" s="205" t="s">
        <v>515</v>
      </c>
      <c r="C31" s="206" t="s">
        <v>72</v>
      </c>
      <c r="D31" s="206" t="s">
        <v>508</v>
      </c>
      <c r="E31" s="206" t="s">
        <v>516</v>
      </c>
      <c r="F31" s="206" t="s">
        <v>505</v>
      </c>
      <c r="G31" s="50" t="s">
        <v>517</v>
      </c>
      <c r="H31" s="50" t="s">
        <v>518</v>
      </c>
      <c r="I31" s="50" t="s">
        <v>221</v>
      </c>
      <c r="M31" s="50" t="s">
        <v>221</v>
      </c>
      <c r="N31" s="52">
        <v>47.585735876000001</v>
      </c>
      <c r="O31" s="52">
        <v>43.581836033000002</v>
      </c>
      <c r="P31" s="222">
        <f t="shared" si="6"/>
        <v>-8.4140757083876E-2</v>
      </c>
    </row>
    <row r="32" spans="1:16" s="100" customFormat="1" ht="15" customHeight="1">
      <c r="A32" s="316" t="s">
        <v>660</v>
      </c>
      <c r="B32" s="207" t="s">
        <v>560</v>
      </c>
      <c r="C32" s="208">
        <v>11.319437574</v>
      </c>
      <c r="D32" s="208">
        <v>11.346965208</v>
      </c>
      <c r="E32" s="208">
        <v>11.374048327000001</v>
      </c>
      <c r="F32" s="208">
        <v>11.235887032000001</v>
      </c>
      <c r="G32" s="52">
        <v>11.26725998</v>
      </c>
      <c r="H32" s="52">
        <v>11.218165382</v>
      </c>
      <c r="I32" s="52">
        <v>11.210267779</v>
      </c>
    </row>
    <row r="33" spans="1:18" s="100" customFormat="1">
      <c r="A33" s="316"/>
      <c r="B33" s="209" t="s">
        <v>561</v>
      </c>
      <c r="C33" s="208">
        <v>10.911529325</v>
      </c>
      <c r="D33" s="208">
        <v>11.192170974</v>
      </c>
      <c r="E33" s="208">
        <v>10.652518329999999</v>
      </c>
      <c r="F33" s="208">
        <v>10.934968016999999</v>
      </c>
      <c r="G33" s="52">
        <v>11.007601362999999</v>
      </c>
      <c r="H33" s="52">
        <v>10.861886867999999</v>
      </c>
      <c r="I33" s="52">
        <v>10.75291773</v>
      </c>
    </row>
    <row r="34" spans="1:18" s="100" customFormat="1">
      <c r="A34" s="316"/>
      <c r="B34" s="207"/>
      <c r="C34" s="305">
        <f>-(C32-C33)/C32</f>
        <v>-3.6036088041771476E-2</v>
      </c>
      <c r="D34" s="305">
        <f t="shared" ref="D34:I34" si="8">-(D32-D33)/D32</f>
        <v>-1.3641906109914335E-2</v>
      </c>
      <c r="E34" s="305">
        <f t="shared" si="8"/>
        <v>-6.3436515852250699E-2</v>
      </c>
      <c r="F34" s="305">
        <f t="shared" si="8"/>
        <v>-2.6781954477023404E-2</v>
      </c>
      <c r="G34" s="305">
        <f t="shared" si="8"/>
        <v>-2.3045409217583461E-2</v>
      </c>
      <c r="H34" s="305">
        <f t="shared" si="8"/>
        <v>-3.1759071280199218E-2</v>
      </c>
      <c r="I34" s="305">
        <f t="shared" si="8"/>
        <v>-4.0797424112985627E-2</v>
      </c>
      <c r="M34" s="223"/>
      <c r="N34" s="205"/>
      <c r="O34" s="207"/>
      <c r="P34" s="209"/>
    </row>
    <row r="35" spans="1:18" s="100" customFormat="1">
      <c r="A35" s="316"/>
      <c r="B35" s="207"/>
      <c r="C35" s="208">
        <f>C32-C33</f>
        <v>0.40790824900000011</v>
      </c>
      <c r="D35" s="208">
        <f t="shared" ref="D35:I35" si="9">D32-D33</f>
        <v>0.15479423400000059</v>
      </c>
      <c r="E35" s="208">
        <f t="shared" si="9"/>
        <v>0.72152999700000109</v>
      </c>
      <c r="F35" s="208">
        <f t="shared" si="9"/>
        <v>0.30091901500000162</v>
      </c>
      <c r="G35" s="208">
        <f t="shared" si="9"/>
        <v>0.25965861700000126</v>
      </c>
      <c r="H35" s="208">
        <f t="shared" si="9"/>
        <v>0.35627851400000132</v>
      </c>
      <c r="I35" s="208">
        <f t="shared" si="9"/>
        <v>0.45735004900000042</v>
      </c>
      <c r="M35" s="223" t="s">
        <v>564</v>
      </c>
      <c r="N35" s="205" t="s">
        <v>515</v>
      </c>
      <c r="O35" s="207" t="s">
        <v>560</v>
      </c>
      <c r="P35" s="209" t="s">
        <v>561</v>
      </c>
      <c r="Q35" s="207"/>
      <c r="R35" s="222"/>
    </row>
    <row r="36" spans="1:18" s="100" customFormat="1">
      <c r="A36" s="316"/>
      <c r="B36" s="207"/>
      <c r="C36" s="208"/>
      <c r="D36" s="208"/>
      <c r="E36" s="208"/>
      <c r="F36" s="208"/>
      <c r="G36" s="208"/>
      <c r="H36" s="208"/>
      <c r="I36" s="208"/>
      <c r="M36" s="112"/>
      <c r="N36" s="206" t="s">
        <v>72</v>
      </c>
      <c r="O36" s="208">
        <v>11.319437574</v>
      </c>
      <c r="P36" s="208">
        <v>10.911529325</v>
      </c>
      <c r="Q36" s="222">
        <f t="shared" ref="Q36:Q42" si="10">-(O36-P36)/O36</f>
        <v>-3.6036088041771476E-2</v>
      </c>
      <c r="R36" s="222"/>
    </row>
    <row r="37" spans="1:18">
      <c r="B37" s="223" t="s">
        <v>661</v>
      </c>
      <c r="M37" s="50"/>
      <c r="N37" s="206" t="s">
        <v>508</v>
      </c>
      <c r="O37" s="208">
        <v>11.346965208</v>
      </c>
      <c r="P37" s="208">
        <v>11.192170974</v>
      </c>
      <c r="Q37" s="222">
        <f t="shared" si="10"/>
        <v>-1.3641906109914335E-2</v>
      </c>
      <c r="R37" s="222"/>
    </row>
    <row r="38" spans="1:18">
      <c r="B38" s="205" t="s">
        <v>515</v>
      </c>
      <c r="C38" s="206" t="s">
        <v>72</v>
      </c>
      <c r="D38" s="206" t="s">
        <v>508</v>
      </c>
      <c r="E38" s="206" t="s">
        <v>516</v>
      </c>
      <c r="F38" s="206" t="s">
        <v>505</v>
      </c>
      <c r="G38" s="50" t="s">
        <v>517</v>
      </c>
      <c r="H38" s="50" t="s">
        <v>518</v>
      </c>
      <c r="I38" s="50" t="s">
        <v>221</v>
      </c>
      <c r="M38" s="50"/>
      <c r="N38" s="206" t="s">
        <v>516</v>
      </c>
      <c r="O38" s="208">
        <v>11.374048327000001</v>
      </c>
      <c r="P38" s="208">
        <v>10.652518329999999</v>
      </c>
      <c r="Q38" s="222">
        <f t="shared" si="10"/>
        <v>-6.3436515852250699E-2</v>
      </c>
      <c r="R38" s="222"/>
    </row>
    <row r="39" spans="1:18">
      <c r="B39" s="207" t="s">
        <v>560</v>
      </c>
      <c r="C39" s="208">
        <v>2.44</v>
      </c>
      <c r="D39" s="208">
        <v>2.35</v>
      </c>
      <c r="E39" s="208">
        <v>2.2000000000000002</v>
      </c>
      <c r="F39" s="208">
        <v>2.1800000000000002</v>
      </c>
      <c r="G39" s="52">
        <v>2.33</v>
      </c>
      <c r="H39" s="52">
        <v>2.87</v>
      </c>
      <c r="I39" s="52">
        <v>3.01</v>
      </c>
      <c r="M39" s="50"/>
      <c r="N39" s="206" t="s">
        <v>505</v>
      </c>
      <c r="O39" s="208">
        <v>11.235887032000001</v>
      </c>
      <c r="P39" s="208">
        <v>10.934968016999999</v>
      </c>
      <c r="Q39" s="222">
        <f t="shared" si="10"/>
        <v>-2.6781954477023404E-2</v>
      </c>
      <c r="R39" s="222"/>
    </row>
    <row r="40" spans="1:18">
      <c r="B40" s="209" t="s">
        <v>561</v>
      </c>
      <c r="C40" s="208">
        <v>3.02</v>
      </c>
      <c r="D40" s="208">
        <v>2.4500000000000002</v>
      </c>
      <c r="E40" s="208">
        <v>3.21</v>
      </c>
      <c r="F40" s="208">
        <v>2.64</v>
      </c>
      <c r="G40" s="52">
        <v>3.18</v>
      </c>
      <c r="H40" s="52">
        <v>3.8</v>
      </c>
      <c r="I40" s="52">
        <v>3.23</v>
      </c>
      <c r="M40" s="50"/>
      <c r="N40" s="50" t="s">
        <v>517</v>
      </c>
      <c r="O40" s="52">
        <v>11.26725998</v>
      </c>
      <c r="P40" s="52">
        <v>11.007601362999999</v>
      </c>
      <c r="Q40" s="222">
        <f t="shared" si="10"/>
        <v>-2.3045409217583461E-2</v>
      </c>
      <c r="R40" s="222"/>
    </row>
    <row r="41" spans="1:18">
      <c r="B41" s="207"/>
      <c r="C41" s="305">
        <f>-(C39-C40)/C39</f>
        <v>0.23770491803278693</v>
      </c>
      <c r="D41" s="305">
        <f t="shared" ref="D41:I41" si="11">-(D39-D40)/D39</f>
        <v>4.2553191489361736E-2</v>
      </c>
      <c r="E41" s="305">
        <f t="shared" si="11"/>
        <v>0.45909090909090894</v>
      </c>
      <c r="F41" s="305">
        <f t="shared" si="11"/>
        <v>0.21100917431192656</v>
      </c>
      <c r="G41" s="305">
        <f t="shared" si="11"/>
        <v>0.36480686695278974</v>
      </c>
      <c r="H41" s="305">
        <f t="shared" si="11"/>
        <v>0.32404181184668979</v>
      </c>
      <c r="I41" s="305">
        <f t="shared" si="11"/>
        <v>7.3089700996677817E-2</v>
      </c>
      <c r="M41" s="50"/>
      <c r="N41" s="50" t="s">
        <v>518</v>
      </c>
      <c r="O41" s="52">
        <v>11.218165382</v>
      </c>
      <c r="P41" s="52">
        <v>10.861886867999999</v>
      </c>
      <c r="Q41" s="222">
        <f t="shared" si="10"/>
        <v>-3.1759071280199218E-2</v>
      </c>
      <c r="R41" s="222"/>
    </row>
    <row r="42" spans="1:18">
      <c r="B42" s="207" t="s">
        <v>662</v>
      </c>
      <c r="C42" s="206"/>
      <c r="D42" s="208"/>
      <c r="E42" s="208"/>
      <c r="F42" s="208"/>
      <c r="M42" s="50"/>
      <c r="N42" s="50" t="s">
        <v>221</v>
      </c>
      <c r="O42" s="52">
        <v>11.210267779</v>
      </c>
      <c r="P42" s="52">
        <v>10.75291773</v>
      </c>
      <c r="Q42" s="222">
        <f t="shared" si="10"/>
        <v>-4.0797424112985627E-2</v>
      </c>
    </row>
    <row r="43" spans="1:18">
      <c r="B43" s="207"/>
      <c r="C43" s="206"/>
      <c r="D43" s="208"/>
      <c r="E43" s="208"/>
      <c r="F43" s="208"/>
    </row>
    <row r="44" spans="1:18">
      <c r="B44" s="207"/>
      <c r="C44" s="210"/>
      <c r="D44" s="208"/>
      <c r="E44" s="208"/>
      <c r="F44" s="208"/>
      <c r="M44" s="223"/>
      <c r="N44" s="205"/>
      <c r="O44" s="207"/>
      <c r="P44" s="209"/>
    </row>
    <row r="45" spans="1:18">
      <c r="B45" s="207"/>
      <c r="C45" s="211"/>
      <c r="D45" s="208"/>
      <c r="E45" s="208"/>
      <c r="F45" s="208"/>
      <c r="M45" s="223" t="s">
        <v>661</v>
      </c>
      <c r="N45" s="205" t="s">
        <v>515</v>
      </c>
      <c r="O45" s="207" t="s">
        <v>560</v>
      </c>
      <c r="P45" s="209" t="s">
        <v>561</v>
      </c>
      <c r="Q45" s="207"/>
    </row>
    <row r="46" spans="1:18">
      <c r="B46" s="207"/>
      <c r="C46" s="211">
        <f>C14/1000</f>
        <v>72.138737082000006</v>
      </c>
      <c r="D46" s="211">
        <f t="shared" ref="D46:I46" si="12">D14/1000</f>
        <v>77.471994762000008</v>
      </c>
      <c r="E46" s="211">
        <f t="shared" si="12"/>
        <v>75.056727960999993</v>
      </c>
      <c r="F46" s="211">
        <f t="shared" si="12"/>
        <v>63.991049914000001</v>
      </c>
      <c r="G46" s="211">
        <f t="shared" si="12"/>
        <v>65.571968191000011</v>
      </c>
      <c r="H46" s="211">
        <f t="shared" si="12"/>
        <v>63.164341407999999</v>
      </c>
      <c r="I46" s="211">
        <f t="shared" si="12"/>
        <v>63.182024122000001</v>
      </c>
      <c r="M46" s="112"/>
      <c r="N46" s="206" t="s">
        <v>72</v>
      </c>
      <c r="O46" s="208">
        <v>2.44</v>
      </c>
      <c r="P46" s="208">
        <v>3.02</v>
      </c>
      <c r="Q46" s="222">
        <f t="shared" ref="Q46:Q52" si="13">-(O46-P46)/O46</f>
        <v>0.23770491803278693</v>
      </c>
    </row>
    <row r="47" spans="1:18">
      <c r="B47" s="207"/>
      <c r="C47" s="211">
        <f t="shared" ref="C47:I48" si="14">C15/1000</f>
        <v>52.615929464000004</v>
      </c>
      <c r="D47" s="211">
        <f t="shared" si="14"/>
        <v>63.325619565000004</v>
      </c>
      <c r="E47" s="211">
        <f t="shared" si="14"/>
        <v>47.266741701999997</v>
      </c>
      <c r="F47" s="211">
        <f t="shared" si="14"/>
        <v>40.062362248999996</v>
      </c>
      <c r="G47" s="211">
        <f t="shared" si="14"/>
        <v>46.998697691000004</v>
      </c>
      <c r="H47" s="211">
        <f t="shared" si="14"/>
        <v>45.843973764000005</v>
      </c>
      <c r="I47" s="211">
        <f t="shared" si="14"/>
        <v>48.591034695000005</v>
      </c>
      <c r="M47" s="50"/>
      <c r="N47" s="206" t="s">
        <v>508</v>
      </c>
      <c r="O47" s="208">
        <v>2.35</v>
      </c>
      <c r="P47" s="208">
        <v>2.4500000000000002</v>
      </c>
      <c r="Q47" s="222">
        <f t="shared" si="13"/>
        <v>4.2553191489361736E-2</v>
      </c>
    </row>
    <row r="48" spans="1:18">
      <c r="B48" s="223"/>
      <c r="C48" s="211">
        <f t="shared" si="14"/>
        <v>-2.7062863043760324E-4</v>
      </c>
      <c r="D48" s="211">
        <f t="shared" si="14"/>
        <v>-1.825998574124594E-4</v>
      </c>
      <c r="E48" s="211">
        <f t="shared" si="14"/>
        <v>-3.7025310074054744E-4</v>
      </c>
      <c r="F48" s="211">
        <f t="shared" si="14"/>
        <v>-3.7393803816562906E-4</v>
      </c>
      <c r="G48" s="211">
        <f t="shared" si="14"/>
        <v>-2.8325016028036892E-4</v>
      </c>
      <c r="H48" s="211">
        <f t="shared" si="14"/>
        <v>-2.7421116500086405E-4</v>
      </c>
      <c r="I48" s="211">
        <f t="shared" si="14"/>
        <v>-2.3093577057338075E-4</v>
      </c>
      <c r="M48" s="50"/>
      <c r="N48" s="206" t="s">
        <v>516</v>
      </c>
      <c r="O48" s="208">
        <v>2.2000000000000002</v>
      </c>
      <c r="P48" s="208">
        <v>3.21</v>
      </c>
      <c r="Q48" s="222">
        <f t="shared" si="13"/>
        <v>0.45909090909090894</v>
      </c>
    </row>
    <row r="49" spans="2:17">
      <c r="B49" s="223"/>
      <c r="C49" s="211"/>
      <c r="D49" s="211"/>
      <c r="E49" s="211"/>
      <c r="F49" s="211"/>
      <c r="G49" s="211"/>
      <c r="H49" s="211"/>
      <c r="I49" s="211"/>
      <c r="M49" s="50"/>
      <c r="N49" s="206" t="s">
        <v>505</v>
      </c>
      <c r="O49" s="208">
        <v>2.1800000000000002</v>
      </c>
      <c r="P49" s="208">
        <v>2.64</v>
      </c>
      <c r="Q49" s="222">
        <f t="shared" si="13"/>
        <v>0.21100917431192656</v>
      </c>
    </row>
    <row r="50" spans="2:17">
      <c r="B50" s="223" t="s">
        <v>663</v>
      </c>
      <c r="M50" s="50"/>
      <c r="N50" s="50" t="s">
        <v>517</v>
      </c>
      <c r="O50" s="52">
        <v>2.33</v>
      </c>
      <c r="P50" s="52">
        <v>3.18</v>
      </c>
      <c r="Q50" s="222">
        <f t="shared" si="13"/>
        <v>0.36480686695278974</v>
      </c>
    </row>
    <row r="51" spans="2:17">
      <c r="B51" s="205"/>
      <c r="C51" s="206"/>
      <c r="D51" s="206"/>
      <c r="E51" s="206"/>
      <c r="F51" s="206"/>
      <c r="M51" s="50"/>
      <c r="N51" s="50" t="s">
        <v>518</v>
      </c>
      <c r="O51" s="52">
        <v>2.87</v>
      </c>
      <c r="P51" s="52">
        <v>3.8</v>
      </c>
      <c r="Q51" s="222">
        <f t="shared" si="13"/>
        <v>0.32404181184668979</v>
      </c>
    </row>
    <row r="52" spans="2:17">
      <c r="B52" s="207"/>
      <c r="C52" s="208"/>
      <c r="D52" s="208"/>
      <c r="E52" s="208"/>
      <c r="F52" s="208"/>
      <c r="G52" s="52"/>
      <c r="H52" s="52"/>
      <c r="I52" s="52"/>
      <c r="M52" s="50"/>
      <c r="N52" s="50" t="s">
        <v>221</v>
      </c>
      <c r="O52" s="52">
        <v>3.01</v>
      </c>
      <c r="P52" s="52">
        <v>3.23</v>
      </c>
      <c r="Q52" s="222">
        <f t="shared" si="13"/>
        <v>7.3089700996677817E-2</v>
      </c>
    </row>
    <row r="53" spans="2:17">
      <c r="B53" s="209"/>
      <c r="C53" s="208"/>
      <c r="D53" s="208"/>
      <c r="E53" s="208"/>
      <c r="F53" s="208"/>
      <c r="G53" s="52"/>
      <c r="H53" s="52"/>
      <c r="I53" s="52"/>
    </row>
    <row r="54" spans="2:17">
      <c r="B54" s="223"/>
      <c r="F54" s="212"/>
    </row>
    <row r="55" spans="2:17">
      <c r="F55" s="212"/>
    </row>
    <row r="56" spans="2:17">
      <c r="F56" s="212"/>
    </row>
    <row r="57" spans="2:17">
      <c r="D57" s="50" t="s">
        <v>98</v>
      </c>
      <c r="F57" s="212"/>
    </row>
    <row r="58" spans="2:17">
      <c r="B58" s="223"/>
      <c r="F58" s="33"/>
    </row>
    <row r="59" spans="2:17">
      <c r="B59" s="223"/>
    </row>
    <row r="60" spans="2:17">
      <c r="B60" s="223"/>
    </row>
    <row r="62" spans="2:17">
      <c r="B62" s="223"/>
    </row>
    <row r="63" spans="2:17">
      <c r="B63" s="223"/>
    </row>
    <row r="64" spans="2:17">
      <c r="B64" s="223"/>
    </row>
  </sheetData>
  <mergeCells count="1">
    <mergeCell ref="A32:A36"/>
  </mergeCells>
  <pageMargins left="0.75" right="0.75" top="1" bottom="1" header="0.5" footer="0.5"/>
  <pageSetup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H55"/>
  <sheetViews>
    <sheetView showGridLines="0" topLeftCell="A3" zoomScaleNormal="100" workbookViewId="0"/>
  </sheetViews>
  <sheetFormatPr defaultRowHeight="15"/>
  <cols>
    <col min="1" max="1" width="7.28515625" style="76" customWidth="1"/>
    <col min="2" max="2" width="12.85546875" style="25" customWidth="1"/>
    <col min="3" max="3" width="12.85546875" style="54" customWidth="1"/>
    <col min="4" max="4" width="14.7109375" style="25" customWidth="1"/>
    <col min="5" max="6" width="12.85546875" style="16" customWidth="1"/>
    <col min="7" max="7" width="11.42578125" style="16" customWidth="1"/>
    <col min="8" max="8" width="14.28515625" style="50" bestFit="1" customWidth="1"/>
    <col min="9" max="16384" width="9.140625" style="16"/>
  </cols>
  <sheetData>
    <row r="1" spans="1:8">
      <c r="A1" s="76" t="s">
        <v>519</v>
      </c>
    </row>
    <row r="2" spans="1:8">
      <c r="A2" s="76" t="s">
        <v>520</v>
      </c>
    </row>
    <row r="4" spans="1:8">
      <c r="A4" s="76" t="s">
        <v>521</v>
      </c>
    </row>
    <row r="5" spans="1:8">
      <c r="B5" s="50" t="s">
        <v>522</v>
      </c>
      <c r="C5" s="50" t="s">
        <v>523</v>
      </c>
      <c r="D5" s="50" t="s">
        <v>524</v>
      </c>
      <c r="E5" s="52" t="s">
        <v>525</v>
      </c>
      <c r="F5" s="50" t="s">
        <v>526</v>
      </c>
      <c r="G5" s="51" t="s">
        <v>527</v>
      </c>
      <c r="H5" s="50" t="s">
        <v>528</v>
      </c>
    </row>
    <row r="6" spans="1:8">
      <c r="A6" s="76">
        <v>1991</v>
      </c>
      <c r="B6" s="25">
        <v>2194600324.3000002</v>
      </c>
      <c r="C6" s="25">
        <v>1894488147.0999999</v>
      </c>
      <c r="D6" s="25">
        <v>1217860629.9000001</v>
      </c>
      <c r="E6" s="25">
        <v>32520241.074999999</v>
      </c>
      <c r="F6" s="25">
        <v>63448176.244999997</v>
      </c>
      <c r="G6" s="25">
        <v>2069275.5297999999</v>
      </c>
    </row>
    <row r="7" spans="1:8">
      <c r="A7" s="76">
        <v>1992</v>
      </c>
      <c r="B7" s="25">
        <v>2659272876.5999999</v>
      </c>
      <c r="C7" s="25">
        <v>2158355775.5</v>
      </c>
      <c r="D7" s="25">
        <v>1312821844.0999999</v>
      </c>
      <c r="E7" s="25">
        <v>51231638.784000002</v>
      </c>
      <c r="F7" s="25">
        <v>101231736.75</v>
      </c>
      <c r="G7" s="25">
        <v>3876924.6869000001</v>
      </c>
      <c r="H7" s="112"/>
    </row>
    <row r="8" spans="1:8">
      <c r="A8" s="76">
        <v>1993</v>
      </c>
      <c r="B8" s="25">
        <v>2892990628.3000002</v>
      </c>
      <c r="C8" s="25">
        <v>2528359508.4000001</v>
      </c>
      <c r="D8" s="25">
        <v>1399900473.0999999</v>
      </c>
      <c r="E8" s="25">
        <v>72926094.515000001</v>
      </c>
      <c r="F8" s="25">
        <v>149477432.96000001</v>
      </c>
      <c r="G8" s="25">
        <v>5445538.5257999999</v>
      </c>
      <c r="H8" s="112"/>
    </row>
    <row r="9" spans="1:8">
      <c r="A9" s="76">
        <v>1994</v>
      </c>
      <c r="B9" s="25">
        <v>3263907804.5</v>
      </c>
      <c r="C9" s="25">
        <v>2845712634.1999998</v>
      </c>
      <c r="D9" s="25">
        <v>1644714542</v>
      </c>
      <c r="E9" s="25">
        <v>115124128.77</v>
      </c>
      <c r="F9" s="25">
        <v>216901915.93000001</v>
      </c>
      <c r="G9" s="25">
        <v>7769011.9665000001</v>
      </c>
      <c r="H9" s="112"/>
    </row>
    <row r="10" spans="1:8">
      <c r="A10" s="76">
        <v>1995</v>
      </c>
      <c r="B10" s="25">
        <v>3474130383.5</v>
      </c>
      <c r="C10" s="25">
        <v>3194041181.4000001</v>
      </c>
      <c r="D10" s="25">
        <v>1793236636</v>
      </c>
      <c r="E10" s="25">
        <v>160541035.27000001</v>
      </c>
      <c r="F10" s="25">
        <v>287291658.31999999</v>
      </c>
      <c r="G10" s="25">
        <v>8498291.6846999992</v>
      </c>
      <c r="H10" s="112"/>
    </row>
    <row r="11" spans="1:8">
      <c r="A11" s="55">
        <v>1996</v>
      </c>
      <c r="B11" s="25">
        <v>3889031213.3000002</v>
      </c>
      <c r="C11" s="25">
        <v>3644354024.6999998</v>
      </c>
      <c r="D11" s="25">
        <v>1931530976.7</v>
      </c>
      <c r="E11" s="25">
        <v>224199232.24000001</v>
      </c>
      <c r="F11" s="25">
        <v>345221599.77999997</v>
      </c>
      <c r="G11" s="25">
        <v>10063351.796</v>
      </c>
      <c r="H11" s="112"/>
    </row>
    <row r="12" spans="1:8">
      <c r="A12" s="76">
        <v>1997</v>
      </c>
      <c r="B12" s="25">
        <v>4173355894.5999999</v>
      </c>
      <c r="C12" s="25">
        <v>3873175385.5999999</v>
      </c>
      <c r="D12" s="25">
        <v>2046027376.4000001</v>
      </c>
      <c r="E12" s="25">
        <v>280490783.30000001</v>
      </c>
      <c r="F12" s="25">
        <v>378196347.61000001</v>
      </c>
      <c r="G12" s="25">
        <v>12155552.812999999</v>
      </c>
      <c r="H12" s="112"/>
    </row>
    <row r="13" spans="1:8">
      <c r="A13" s="55">
        <v>1998</v>
      </c>
      <c r="B13" s="25">
        <v>4242411840.5999999</v>
      </c>
      <c r="C13" s="25">
        <v>4045639256.0999999</v>
      </c>
      <c r="D13" s="25">
        <v>2086740333.5</v>
      </c>
      <c r="E13" s="25">
        <v>306535335.45999998</v>
      </c>
      <c r="F13" s="25">
        <v>262885511.19</v>
      </c>
      <c r="G13" s="25">
        <v>13593789.771</v>
      </c>
      <c r="H13" s="112"/>
    </row>
    <row r="14" spans="1:8">
      <c r="A14" s="55">
        <v>1999</v>
      </c>
      <c r="B14" s="25">
        <v>4505943629.8999996</v>
      </c>
      <c r="C14" s="25">
        <v>4402871548.6000004</v>
      </c>
      <c r="D14" s="25">
        <v>2141793923.3</v>
      </c>
      <c r="E14" s="25">
        <v>258541737.34999999</v>
      </c>
      <c r="F14" s="25">
        <v>79910392.915999994</v>
      </c>
      <c r="G14" s="25">
        <v>16642185.752</v>
      </c>
      <c r="H14" s="112"/>
    </row>
    <row r="15" spans="1:8">
      <c r="A15" s="76">
        <v>2000</v>
      </c>
      <c r="B15" s="25">
        <v>4740407290.5</v>
      </c>
      <c r="C15" s="25">
        <v>4697817864.3000002</v>
      </c>
      <c r="D15" s="25">
        <v>2345128495.5999999</v>
      </c>
      <c r="E15" s="25">
        <v>290895608.63999999</v>
      </c>
      <c r="F15" s="25">
        <v>229590186.86000001</v>
      </c>
      <c r="G15" s="25">
        <v>19698805.274</v>
      </c>
      <c r="H15" s="112"/>
    </row>
    <row r="16" spans="1:8">
      <c r="A16" s="76">
        <v>2001</v>
      </c>
      <c r="B16" s="25">
        <v>5290043457.3000002</v>
      </c>
      <c r="C16" s="25">
        <v>5297626531.8000002</v>
      </c>
      <c r="D16" s="25">
        <v>2671056437.1999998</v>
      </c>
      <c r="E16" s="25">
        <v>372773359.39999998</v>
      </c>
      <c r="F16" s="25">
        <v>255015673.75</v>
      </c>
      <c r="G16" s="25">
        <v>26450035.348000001</v>
      </c>
      <c r="H16" s="112"/>
    </row>
    <row r="17" spans="1:8">
      <c r="A17" s="76">
        <v>2002</v>
      </c>
      <c r="B17" s="25">
        <v>5821053523.6000004</v>
      </c>
      <c r="C17" s="25">
        <v>5921001120.8999996</v>
      </c>
      <c r="D17" s="25">
        <v>2975253149</v>
      </c>
      <c r="E17" s="25">
        <v>431828994.57999998</v>
      </c>
      <c r="F17" s="25">
        <v>287827987.49000001</v>
      </c>
      <c r="G17" s="25">
        <v>34711734.229999997</v>
      </c>
      <c r="H17" s="112"/>
    </row>
    <row r="18" spans="1:8">
      <c r="A18" s="76">
        <v>2003</v>
      </c>
      <c r="B18" s="25">
        <v>6010414208.1999998</v>
      </c>
      <c r="C18" s="25">
        <v>6400972396.1000004</v>
      </c>
      <c r="D18" s="25">
        <v>3313471609</v>
      </c>
      <c r="E18" s="25">
        <v>448043395.5</v>
      </c>
      <c r="F18" s="25">
        <v>311087449.70999998</v>
      </c>
      <c r="G18" s="25">
        <v>43129163.936999999</v>
      </c>
      <c r="H18" s="112"/>
    </row>
    <row r="19" spans="1:8">
      <c r="A19" s="76">
        <v>2004</v>
      </c>
      <c r="B19" s="25">
        <v>6547615993.3000002</v>
      </c>
      <c r="C19" s="25">
        <v>7050109733.8000002</v>
      </c>
      <c r="D19" s="25">
        <v>3672841234.4000001</v>
      </c>
      <c r="E19" s="25">
        <v>552341574.47000003</v>
      </c>
      <c r="F19" s="25">
        <v>371401269.10000002</v>
      </c>
      <c r="G19" s="25">
        <v>56840891.909000002</v>
      </c>
      <c r="H19" s="112"/>
    </row>
    <row r="20" spans="1:8">
      <c r="A20" s="76">
        <v>2005</v>
      </c>
      <c r="B20" s="25">
        <v>7077448909.6000004</v>
      </c>
      <c r="C20" s="25">
        <v>7391655504.8000002</v>
      </c>
      <c r="D20" s="25">
        <v>4101686753</v>
      </c>
      <c r="E20" s="25">
        <v>620104992.61000001</v>
      </c>
      <c r="F20" s="25">
        <v>426943154.54000002</v>
      </c>
      <c r="G20" s="25">
        <v>68331407.965000004</v>
      </c>
      <c r="H20" s="112"/>
    </row>
    <row r="21" spans="1:8">
      <c r="A21" s="76">
        <v>2006</v>
      </c>
      <c r="B21" s="25">
        <v>7169722267.6999998</v>
      </c>
      <c r="C21" s="25">
        <v>7829904657.3999996</v>
      </c>
      <c r="D21" s="25">
        <v>4293142315.8000002</v>
      </c>
      <c r="E21" s="25">
        <v>671242774.71000004</v>
      </c>
      <c r="F21" s="25">
        <v>469868864.10000002</v>
      </c>
      <c r="G21" s="25">
        <v>70550795.312999994</v>
      </c>
      <c r="H21" s="54">
        <v>1152164249.5</v>
      </c>
    </row>
    <row r="22" spans="1:8">
      <c r="A22" s="76">
        <v>2007</v>
      </c>
      <c r="B22" s="25">
        <v>7497205236.8000002</v>
      </c>
      <c r="C22" s="25">
        <v>8017695846.1999998</v>
      </c>
      <c r="D22" s="25">
        <v>4385976904.3000002</v>
      </c>
      <c r="E22" s="25">
        <v>733718383.26999998</v>
      </c>
      <c r="F22" s="25">
        <v>531325563.04000002</v>
      </c>
      <c r="G22" s="25">
        <v>81096686.665999994</v>
      </c>
      <c r="H22" s="54">
        <v>1393425408.7</v>
      </c>
    </row>
    <row r="23" spans="1:8">
      <c r="A23" s="76">
        <v>2008</v>
      </c>
      <c r="B23" s="25">
        <v>8872596697.1000004</v>
      </c>
      <c r="C23" s="54">
        <v>8307899895.6000004</v>
      </c>
      <c r="D23" s="54">
        <v>4787298724</v>
      </c>
      <c r="E23" s="54">
        <v>847549020.96000004</v>
      </c>
      <c r="F23" s="54">
        <v>602616719.17999995</v>
      </c>
      <c r="G23" s="54">
        <v>102874788.45999999</v>
      </c>
      <c r="H23" s="54">
        <v>1608775904.7</v>
      </c>
    </row>
    <row r="24" spans="1:8">
      <c r="A24" s="76">
        <v>2009</v>
      </c>
      <c r="B24" s="25">
        <v>9719620855.6000004</v>
      </c>
      <c r="C24" s="54">
        <v>8741628581.2999992</v>
      </c>
      <c r="D24" s="54">
        <v>5194414390.8999996</v>
      </c>
      <c r="E24" s="54">
        <v>908200590.29999995</v>
      </c>
      <c r="F24" s="54">
        <v>659878877.10000002</v>
      </c>
      <c r="G24" s="54">
        <v>97704066.533999994</v>
      </c>
      <c r="H24" s="54">
        <v>1726927367.0999999</v>
      </c>
    </row>
    <row r="25" spans="1:8">
      <c r="A25" s="76">
        <v>2010</v>
      </c>
      <c r="B25" s="25">
        <v>10237188119</v>
      </c>
      <c r="C25" s="25">
        <v>9198265070.7999992</v>
      </c>
      <c r="D25" s="25">
        <v>5540252992.8000002</v>
      </c>
      <c r="E25" s="25">
        <v>1035758732.8</v>
      </c>
      <c r="F25" s="25">
        <v>645840708.13999999</v>
      </c>
      <c r="G25" s="25">
        <v>124444012.23</v>
      </c>
      <c r="H25" s="54">
        <v>1917414718.7</v>
      </c>
    </row>
    <row r="26" spans="1:8">
      <c r="B26" s="56"/>
      <c r="D26" s="54"/>
      <c r="E26" s="54"/>
      <c r="F26" s="54"/>
      <c r="G26" s="54"/>
    </row>
    <row r="27" spans="1:8">
      <c r="A27" s="57"/>
      <c r="B27" s="16"/>
      <c r="C27" s="16"/>
      <c r="D27" s="16"/>
    </row>
    <row r="28" spans="1:8">
      <c r="A28" s="57"/>
      <c r="B28" s="16"/>
      <c r="C28" s="16"/>
      <c r="D28" s="16"/>
    </row>
    <row r="29" spans="1:8">
      <c r="B29" s="16"/>
      <c r="C29" s="16"/>
      <c r="D29" s="16"/>
    </row>
    <row r="30" spans="1:8">
      <c r="B30" s="16"/>
      <c r="C30" s="16"/>
      <c r="D30" s="16"/>
    </row>
    <row r="31" spans="1:8">
      <c r="B31" s="16"/>
      <c r="C31" s="16"/>
      <c r="D31" s="16"/>
    </row>
    <row r="32" spans="1:8">
      <c r="A32" s="58"/>
      <c r="B32" s="16"/>
      <c r="C32" s="16"/>
      <c r="D32" s="16"/>
    </row>
    <row r="33" spans="1:4">
      <c r="B33" s="16"/>
      <c r="C33" s="16"/>
      <c r="D33" s="16"/>
    </row>
    <row r="34" spans="1:4">
      <c r="B34" s="16"/>
      <c r="C34" s="16"/>
      <c r="D34" s="16"/>
    </row>
    <row r="35" spans="1:4">
      <c r="A35" s="55"/>
      <c r="B35" s="16"/>
      <c r="C35" s="16"/>
      <c r="D35" s="16"/>
    </row>
    <row r="36" spans="1:4">
      <c r="B36" s="16"/>
      <c r="C36" s="16"/>
      <c r="D36" s="16"/>
    </row>
    <row r="37" spans="1:4">
      <c r="B37" s="16"/>
      <c r="C37" s="16"/>
      <c r="D37" s="16"/>
    </row>
    <row r="38" spans="1:4">
      <c r="A38" s="55"/>
      <c r="B38" s="16"/>
      <c r="C38" s="16"/>
      <c r="D38" s="16"/>
    </row>
    <row r="39" spans="1:4">
      <c r="A39" s="55"/>
      <c r="B39" s="16"/>
      <c r="C39" s="16"/>
      <c r="D39" s="16"/>
    </row>
    <row r="40" spans="1:4">
      <c r="B40" s="16"/>
      <c r="C40" s="16"/>
      <c r="D40" s="16"/>
    </row>
    <row r="41" spans="1:4">
      <c r="B41" s="16"/>
      <c r="C41" s="16"/>
      <c r="D41" s="16"/>
    </row>
    <row r="42" spans="1:4">
      <c r="B42" s="16"/>
      <c r="C42" s="16"/>
      <c r="D42" s="16"/>
    </row>
    <row r="43" spans="1:4">
      <c r="B43" s="16"/>
      <c r="C43" s="16"/>
      <c r="D43" s="16"/>
    </row>
    <row r="44" spans="1:4">
      <c r="B44" s="16"/>
      <c r="C44" s="16"/>
      <c r="D44" s="16"/>
    </row>
    <row r="45" spans="1:4">
      <c r="B45" s="16"/>
      <c r="C45" s="16"/>
      <c r="D45" s="16"/>
    </row>
    <row r="46" spans="1:4">
      <c r="B46" s="16"/>
      <c r="C46" s="16"/>
      <c r="D46" s="16"/>
    </row>
    <row r="47" spans="1:4">
      <c r="B47" s="16"/>
      <c r="C47" s="16"/>
      <c r="D47" s="16"/>
    </row>
    <row r="48" spans="1:4">
      <c r="B48" s="16"/>
      <c r="C48" s="16"/>
      <c r="D48" s="16"/>
    </row>
    <row r="49" spans="2:8">
      <c r="B49" s="16"/>
      <c r="C49" s="16"/>
      <c r="D49" s="16"/>
    </row>
    <row r="50" spans="2:8">
      <c r="B50" s="16"/>
      <c r="C50" s="16"/>
      <c r="D50" s="16"/>
    </row>
    <row r="51" spans="2:8">
      <c r="B51" s="16"/>
      <c r="C51" s="16"/>
      <c r="D51" s="16"/>
    </row>
    <row r="52" spans="2:8">
      <c r="B52" s="16"/>
      <c r="C52" s="16"/>
      <c r="D52" s="16"/>
    </row>
    <row r="53" spans="2:8">
      <c r="B53" s="60"/>
      <c r="C53" s="74"/>
      <c r="D53" s="60"/>
      <c r="E53" s="60"/>
      <c r="F53" s="60"/>
      <c r="H53" s="74"/>
    </row>
    <row r="54" spans="2:8">
      <c r="B54" s="60"/>
      <c r="C54" s="74"/>
      <c r="D54" s="60"/>
      <c r="E54" s="60"/>
      <c r="F54" s="60"/>
      <c r="H54" s="74"/>
    </row>
    <row r="55" spans="2:8">
      <c r="B55" s="60"/>
      <c r="C55" s="74"/>
      <c r="D55" s="60"/>
      <c r="E55" s="60"/>
      <c r="F55" s="60"/>
      <c r="H55" s="74"/>
    </row>
  </sheetData>
  <pageMargins left="0.75" right="0.75" top="1" bottom="1" header="0.5" footer="0.5"/>
  <pageSetup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I59"/>
  <sheetViews>
    <sheetView showGridLines="0" workbookViewId="0"/>
  </sheetViews>
  <sheetFormatPr defaultRowHeight="15"/>
  <cols>
    <col min="1" max="1" width="7.28515625" style="76" customWidth="1"/>
    <col min="2" max="2" width="12.5703125" style="25" customWidth="1"/>
    <col min="3" max="3" width="12.5703125" style="54" customWidth="1"/>
    <col min="4" max="4" width="12.5703125" style="25" customWidth="1"/>
    <col min="5" max="9" width="8.85546875" style="49" customWidth="1"/>
    <col min="10" max="16384" width="9.140625" style="16"/>
  </cols>
  <sheetData>
    <row r="1" spans="1:9">
      <c r="A1" s="76" t="s">
        <v>529</v>
      </c>
    </row>
    <row r="2" spans="1:9">
      <c r="A2" s="76" t="s">
        <v>530</v>
      </c>
    </row>
    <row r="5" spans="1:9">
      <c r="B5" s="50" t="s">
        <v>290</v>
      </c>
      <c r="C5" s="50" t="s">
        <v>291</v>
      </c>
      <c r="D5" s="50" t="s">
        <v>531</v>
      </c>
      <c r="E5" s="16"/>
      <c r="F5" s="16"/>
      <c r="G5" s="16"/>
      <c r="H5" s="16"/>
      <c r="I5" s="16"/>
    </row>
    <row r="6" spans="1:9">
      <c r="A6" s="76">
        <v>1991</v>
      </c>
      <c r="B6" s="25">
        <v>41464.079925999999</v>
      </c>
      <c r="C6" s="25">
        <v>34278.185794999998</v>
      </c>
      <c r="D6" s="25">
        <v>16199.352616</v>
      </c>
      <c r="E6" s="16"/>
      <c r="F6" s="16"/>
      <c r="G6" s="16"/>
      <c r="H6" s="16"/>
      <c r="I6" s="16"/>
    </row>
    <row r="7" spans="1:9">
      <c r="A7" s="76">
        <v>1992</v>
      </c>
      <c r="B7" s="54">
        <v>44779.078385000001</v>
      </c>
      <c r="C7" s="25">
        <v>36465.079135</v>
      </c>
      <c r="D7" s="25">
        <v>16487.158133000001</v>
      </c>
      <c r="E7" s="16"/>
      <c r="F7" s="16"/>
      <c r="G7" s="16"/>
      <c r="H7" s="16"/>
      <c r="I7" s="16"/>
    </row>
    <row r="8" spans="1:9">
      <c r="A8" s="76">
        <v>1993</v>
      </c>
      <c r="B8" s="54">
        <v>46608.525413000003</v>
      </c>
      <c r="C8" s="25">
        <v>37174.093794</v>
      </c>
      <c r="D8" s="25">
        <v>16890.713487000001</v>
      </c>
      <c r="E8" s="16"/>
      <c r="F8" s="16"/>
      <c r="G8" s="16"/>
      <c r="H8" s="16"/>
      <c r="I8" s="16"/>
    </row>
    <row r="9" spans="1:9">
      <c r="A9" s="76">
        <v>1994</v>
      </c>
      <c r="B9" s="54">
        <v>48978.445415000002</v>
      </c>
      <c r="C9" s="25">
        <v>39119.796939</v>
      </c>
      <c r="D9" s="25">
        <v>17792.673773999999</v>
      </c>
      <c r="E9" s="16"/>
      <c r="F9" s="16"/>
      <c r="G9" s="16"/>
      <c r="H9" s="16"/>
      <c r="I9" s="16"/>
    </row>
    <row r="10" spans="1:9">
      <c r="A10" s="76">
        <v>1995</v>
      </c>
      <c r="B10" s="54">
        <v>50533.871627</v>
      </c>
      <c r="C10" s="25">
        <v>41760.609579000004</v>
      </c>
      <c r="D10" s="25">
        <v>18678.560809999999</v>
      </c>
      <c r="E10" s="16"/>
      <c r="F10" s="16"/>
      <c r="G10" s="16"/>
      <c r="H10" s="16"/>
      <c r="I10" s="16"/>
    </row>
    <row r="11" spans="1:9">
      <c r="A11" s="55">
        <v>1996</v>
      </c>
      <c r="B11" s="54">
        <v>53907.660956</v>
      </c>
      <c r="C11" s="25">
        <v>44042.055779000002</v>
      </c>
      <c r="D11" s="25">
        <v>18859.786544999999</v>
      </c>
      <c r="E11" s="16"/>
      <c r="F11" s="16"/>
      <c r="G11" s="16"/>
      <c r="H11" s="16"/>
      <c r="I11" s="16"/>
    </row>
    <row r="12" spans="1:9">
      <c r="A12" s="76">
        <v>1997</v>
      </c>
      <c r="B12" s="54">
        <v>54409.332292999999</v>
      </c>
      <c r="C12" s="25">
        <v>44259.781729000002</v>
      </c>
      <c r="D12" s="25">
        <v>19031.338190999999</v>
      </c>
      <c r="E12" s="16"/>
      <c r="F12" s="16"/>
      <c r="G12" s="16"/>
      <c r="H12" s="16"/>
      <c r="I12" s="16"/>
    </row>
    <row r="13" spans="1:9">
      <c r="A13" s="55">
        <v>1998</v>
      </c>
      <c r="B13" s="54">
        <v>53700.736568</v>
      </c>
      <c r="C13" s="25">
        <v>44282.087639999998</v>
      </c>
      <c r="D13" s="25">
        <v>18218.446242000002</v>
      </c>
      <c r="E13" s="16"/>
      <c r="F13" s="16"/>
      <c r="G13" s="16"/>
      <c r="H13" s="16"/>
      <c r="I13" s="16"/>
    </row>
    <row r="14" spans="1:9">
      <c r="A14" s="55">
        <v>1999</v>
      </c>
      <c r="B14" s="54">
        <v>54226.168259999999</v>
      </c>
      <c r="C14" s="25">
        <v>43313.778043999999</v>
      </c>
      <c r="D14" s="25">
        <v>17470.019902</v>
      </c>
      <c r="E14" s="16"/>
      <c r="F14" s="16"/>
      <c r="G14" s="16"/>
      <c r="H14" s="16"/>
      <c r="I14" s="16"/>
    </row>
    <row r="15" spans="1:9">
      <c r="A15" s="76">
        <v>2000</v>
      </c>
      <c r="B15" s="54">
        <v>55795.550876000001</v>
      </c>
      <c r="C15" s="25">
        <v>44789.062560999999</v>
      </c>
      <c r="D15" s="25">
        <v>18533.106110000001</v>
      </c>
      <c r="E15" s="16"/>
      <c r="F15" s="16"/>
      <c r="G15" s="16"/>
      <c r="H15" s="16"/>
      <c r="I15" s="16"/>
    </row>
    <row r="16" spans="1:9">
      <c r="A16" s="76">
        <v>2001</v>
      </c>
      <c r="B16" s="54">
        <v>59253.004911999997</v>
      </c>
      <c r="C16" s="25">
        <v>46248.073885999998</v>
      </c>
      <c r="D16" s="25">
        <v>20179.598805000001</v>
      </c>
      <c r="E16" s="16"/>
      <c r="F16" s="16"/>
      <c r="G16" s="16"/>
      <c r="H16" s="16"/>
      <c r="I16" s="16"/>
    </row>
    <row r="17" spans="1:9">
      <c r="A17" s="76">
        <v>2002</v>
      </c>
      <c r="B17" s="54">
        <v>62055.866845999997</v>
      </c>
      <c r="C17" s="25">
        <v>47420.109788000002</v>
      </c>
      <c r="D17" s="25">
        <v>21273.543311000001</v>
      </c>
      <c r="E17" s="16"/>
      <c r="F17" s="16"/>
      <c r="G17" s="16"/>
      <c r="H17" s="16"/>
      <c r="I17" s="16"/>
    </row>
    <row r="18" spans="1:9">
      <c r="A18" s="76">
        <v>2003</v>
      </c>
      <c r="B18" s="54">
        <v>64237.007032000001</v>
      </c>
      <c r="C18" s="25">
        <v>48027.327380000002</v>
      </c>
      <c r="D18" s="25">
        <v>21906.337253000002</v>
      </c>
      <c r="E18" s="16"/>
      <c r="F18" s="16"/>
      <c r="G18" s="16"/>
      <c r="H18" s="16"/>
      <c r="I18" s="16"/>
    </row>
    <row r="19" spans="1:9">
      <c r="A19" s="76">
        <v>2004</v>
      </c>
      <c r="B19" s="54">
        <v>67391.185138999994</v>
      </c>
      <c r="C19" s="25">
        <v>49180.959176999997</v>
      </c>
      <c r="D19" s="25">
        <v>23766.830517999999</v>
      </c>
      <c r="E19" s="16"/>
      <c r="F19" s="16"/>
      <c r="G19" s="16"/>
      <c r="H19" s="16"/>
      <c r="I19" s="16"/>
    </row>
    <row r="20" spans="1:9">
      <c r="A20" s="76">
        <v>2005</v>
      </c>
      <c r="B20" s="54">
        <v>70020.241632000005</v>
      </c>
      <c r="C20" s="25">
        <v>51151.944541999997</v>
      </c>
      <c r="D20" s="25">
        <v>25001.790550999998</v>
      </c>
      <c r="E20" s="16"/>
      <c r="F20" s="16"/>
      <c r="G20" s="16"/>
      <c r="H20" s="16"/>
      <c r="I20" s="16"/>
    </row>
    <row r="21" spans="1:9">
      <c r="A21" s="76">
        <v>2006</v>
      </c>
      <c r="B21" s="54">
        <v>74503.351978999999</v>
      </c>
      <c r="C21" s="25">
        <v>56006.856181000003</v>
      </c>
      <c r="D21" s="25">
        <v>28051.091909999999</v>
      </c>
      <c r="E21" s="16"/>
      <c r="F21" s="16"/>
      <c r="G21" s="16"/>
      <c r="H21" s="16"/>
      <c r="I21" s="16"/>
    </row>
    <row r="22" spans="1:9">
      <c r="A22" s="76">
        <v>2007</v>
      </c>
      <c r="B22" s="54">
        <v>76335.907655000003</v>
      </c>
      <c r="C22" s="25">
        <v>56977.579384999997</v>
      </c>
      <c r="D22" s="25">
        <v>27836.026175999999</v>
      </c>
      <c r="E22" s="16"/>
      <c r="F22" s="16"/>
      <c r="G22" s="16"/>
      <c r="H22" s="16"/>
      <c r="I22" s="16"/>
    </row>
    <row r="23" spans="1:9">
      <c r="A23" s="76">
        <v>2008</v>
      </c>
      <c r="B23" s="54">
        <v>82204.879079999999</v>
      </c>
      <c r="C23" s="54">
        <v>62075.820216</v>
      </c>
      <c r="D23" s="54">
        <v>29987.678320999999</v>
      </c>
      <c r="E23" s="16"/>
      <c r="F23" s="16"/>
      <c r="G23" s="16"/>
      <c r="H23" s="16"/>
      <c r="I23" s="16"/>
    </row>
    <row r="24" spans="1:9">
      <c r="A24" s="76">
        <v>2009</v>
      </c>
      <c r="B24" s="54">
        <v>86328.876057000001</v>
      </c>
      <c r="C24" s="54">
        <v>65657.297942000005</v>
      </c>
      <c r="D24" s="54">
        <v>33267.764886999998</v>
      </c>
      <c r="E24" s="16"/>
      <c r="F24" s="16"/>
      <c r="G24" s="16"/>
      <c r="H24" s="16"/>
      <c r="I24" s="16"/>
    </row>
    <row r="25" spans="1:9">
      <c r="A25" s="76">
        <v>2010</v>
      </c>
      <c r="B25" s="54">
        <v>87561.261025999993</v>
      </c>
      <c r="C25" s="54">
        <v>66750.898449</v>
      </c>
      <c r="D25" s="54">
        <v>32913.789997</v>
      </c>
      <c r="E25" s="16"/>
      <c r="F25" s="16"/>
      <c r="G25" s="16"/>
      <c r="H25" s="16"/>
      <c r="I25" s="16"/>
    </row>
    <row r="26" spans="1:9">
      <c r="B26" s="56"/>
      <c r="D26" s="54"/>
      <c r="E26" s="16"/>
      <c r="F26" s="16"/>
      <c r="G26" s="16"/>
      <c r="H26" s="16"/>
      <c r="I26" s="16"/>
    </row>
    <row r="27" spans="1:9">
      <c r="A27" s="57"/>
      <c r="B27" s="16"/>
      <c r="C27" s="16"/>
      <c r="D27" s="16"/>
      <c r="E27" s="16"/>
      <c r="F27" s="16"/>
      <c r="G27" s="16"/>
      <c r="H27" s="16"/>
      <c r="I27" s="16"/>
    </row>
    <row r="28" spans="1:9">
      <c r="A28" s="57"/>
      <c r="B28" s="16"/>
      <c r="C28" s="16"/>
      <c r="D28" s="16"/>
      <c r="E28" s="16"/>
      <c r="F28" s="16"/>
      <c r="G28" s="16"/>
      <c r="H28" s="16"/>
      <c r="I28" s="16"/>
    </row>
    <row r="29" spans="1:9">
      <c r="B29" s="16"/>
      <c r="C29" s="16"/>
      <c r="D29" s="16"/>
      <c r="E29" s="16"/>
      <c r="F29" s="16"/>
      <c r="G29" s="16"/>
      <c r="H29" s="16"/>
      <c r="I29" s="16"/>
    </row>
    <row r="30" spans="1:9">
      <c r="B30" s="16"/>
      <c r="C30" s="16"/>
      <c r="D30" s="16"/>
      <c r="E30" s="16"/>
      <c r="F30" s="16"/>
      <c r="G30" s="16"/>
      <c r="H30" s="16"/>
      <c r="I30" s="16"/>
    </row>
    <row r="31" spans="1:9">
      <c r="B31" s="16"/>
      <c r="C31" s="16"/>
      <c r="D31" s="16"/>
      <c r="E31" s="16"/>
      <c r="F31" s="16"/>
      <c r="G31" s="16"/>
      <c r="H31" s="16"/>
      <c r="I31" s="16"/>
    </row>
    <row r="32" spans="1:9">
      <c r="A32" s="58"/>
      <c r="B32" s="16"/>
      <c r="C32" s="16"/>
      <c r="D32" s="16"/>
      <c r="E32" s="16"/>
      <c r="F32" s="16"/>
      <c r="G32" s="16"/>
      <c r="H32" s="16"/>
      <c r="I32" s="16"/>
    </row>
    <row r="33" spans="1:9">
      <c r="B33" s="16"/>
      <c r="C33" s="16"/>
      <c r="D33" s="16"/>
      <c r="E33" s="16"/>
      <c r="F33" s="16"/>
      <c r="G33" s="16"/>
      <c r="H33" s="16"/>
      <c r="I33" s="16"/>
    </row>
    <row r="34" spans="1:9">
      <c r="B34" s="52"/>
      <c r="C34" s="52"/>
      <c r="D34" s="52"/>
      <c r="E34" s="16"/>
      <c r="F34" s="16"/>
      <c r="G34" s="16"/>
      <c r="H34" s="16"/>
      <c r="I34" s="16"/>
    </row>
    <row r="35" spans="1:9">
      <c r="A35" s="55"/>
      <c r="B35" s="52"/>
      <c r="C35" s="52"/>
      <c r="D35" s="52"/>
      <c r="E35" s="16"/>
      <c r="F35" s="16"/>
      <c r="G35" s="16"/>
      <c r="H35" s="16"/>
      <c r="I35" s="16"/>
    </row>
    <row r="36" spans="1:9">
      <c r="B36" s="52"/>
      <c r="C36" s="52"/>
      <c r="D36" s="52"/>
      <c r="E36" s="16"/>
      <c r="F36" s="16"/>
      <c r="G36" s="16"/>
      <c r="H36" s="16"/>
      <c r="I36" s="16"/>
    </row>
    <row r="37" spans="1:9">
      <c r="B37" s="52"/>
      <c r="C37" s="52"/>
      <c r="D37" s="52"/>
      <c r="E37" s="16"/>
      <c r="F37" s="16"/>
      <c r="G37" s="16"/>
      <c r="H37" s="16"/>
      <c r="I37" s="16"/>
    </row>
    <row r="38" spans="1:9">
      <c r="A38" s="55"/>
      <c r="B38" s="52"/>
      <c r="C38" s="52"/>
      <c r="D38" s="52"/>
      <c r="E38" s="16"/>
      <c r="F38" s="16"/>
      <c r="G38" s="16"/>
      <c r="H38" s="16"/>
      <c r="I38" s="16"/>
    </row>
    <row r="39" spans="1:9">
      <c r="A39" s="55"/>
      <c r="B39" s="52"/>
      <c r="C39" s="52"/>
      <c r="D39" s="52"/>
      <c r="E39" s="16"/>
      <c r="F39" s="16"/>
      <c r="G39" s="16"/>
      <c r="H39" s="16"/>
      <c r="I39" s="16"/>
    </row>
    <row r="40" spans="1:9">
      <c r="B40" s="52"/>
      <c r="C40" s="52"/>
      <c r="D40" s="52"/>
      <c r="E40" s="16"/>
      <c r="F40" s="16"/>
      <c r="G40" s="16"/>
      <c r="H40" s="16"/>
      <c r="I40" s="16"/>
    </row>
    <row r="41" spans="1:9">
      <c r="B41" s="52"/>
      <c r="C41" s="52"/>
      <c r="D41" s="52"/>
      <c r="E41" s="16"/>
      <c r="F41" s="16"/>
      <c r="G41" s="16"/>
      <c r="H41" s="16"/>
      <c r="I41" s="16"/>
    </row>
    <row r="42" spans="1:9">
      <c r="B42" s="52"/>
      <c r="C42" s="52"/>
      <c r="D42" s="52"/>
      <c r="E42" s="16"/>
      <c r="F42" s="16"/>
      <c r="G42" s="16"/>
      <c r="H42" s="16"/>
      <c r="I42" s="16"/>
    </row>
    <row r="43" spans="1:9">
      <c r="B43" s="52"/>
      <c r="C43" s="52"/>
      <c r="D43" s="52"/>
      <c r="E43" s="16"/>
      <c r="F43" s="16"/>
      <c r="G43" s="16"/>
      <c r="H43" s="16"/>
      <c r="I43" s="16"/>
    </row>
    <row r="44" spans="1:9">
      <c r="B44" s="52"/>
      <c r="C44" s="52"/>
      <c r="D44" s="52"/>
      <c r="E44" s="16"/>
      <c r="F44" s="16"/>
      <c r="G44" s="16"/>
      <c r="H44" s="16"/>
      <c r="I44" s="16"/>
    </row>
    <row r="45" spans="1:9">
      <c r="B45" s="52"/>
      <c r="C45" s="52"/>
      <c r="D45" s="52"/>
      <c r="E45" s="16"/>
      <c r="F45" s="16"/>
      <c r="G45" s="16"/>
      <c r="H45" s="16"/>
      <c r="I45" s="16"/>
    </row>
    <row r="46" spans="1:9">
      <c r="B46" s="52"/>
      <c r="C46" s="52"/>
      <c r="D46" s="52"/>
      <c r="E46" s="16"/>
      <c r="F46" s="16"/>
      <c r="G46" s="16"/>
      <c r="H46" s="16"/>
      <c r="I46" s="16"/>
    </row>
    <row r="47" spans="1:9">
      <c r="B47" s="52"/>
      <c r="C47" s="52"/>
      <c r="D47" s="52"/>
      <c r="E47" s="16"/>
      <c r="F47" s="16"/>
      <c r="G47" s="16"/>
      <c r="H47" s="16"/>
      <c r="I47" s="16"/>
    </row>
    <row r="48" spans="1:9">
      <c r="B48" s="52"/>
      <c r="C48" s="52"/>
      <c r="D48" s="52"/>
    </row>
    <row r="49" spans="2:4">
      <c r="B49" s="52"/>
      <c r="C49" s="52"/>
      <c r="D49" s="52"/>
    </row>
    <row r="50" spans="2:4">
      <c r="B50" s="52"/>
      <c r="C50" s="52"/>
      <c r="D50" s="52"/>
    </row>
    <row r="51" spans="2:4">
      <c r="B51" s="60"/>
      <c r="C51" s="74"/>
      <c r="D51" s="60"/>
    </row>
    <row r="52" spans="2:4">
      <c r="B52" s="60"/>
      <c r="C52" s="74"/>
      <c r="D52" s="60"/>
    </row>
    <row r="53" spans="2:4">
      <c r="B53" s="60"/>
      <c r="C53" s="74"/>
      <c r="D53" s="60"/>
    </row>
    <row r="54" spans="2:4">
      <c r="B54" s="60"/>
      <c r="C54" s="74"/>
      <c r="D54" s="60"/>
    </row>
    <row r="55" spans="2:4">
      <c r="B55" s="60"/>
      <c r="C55" s="74"/>
      <c r="D55" s="60"/>
    </row>
    <row r="56" spans="2:4">
      <c r="B56" s="60"/>
      <c r="C56" s="74"/>
      <c r="D56" s="60"/>
    </row>
    <row r="57" spans="2:4">
      <c r="B57" s="60"/>
      <c r="C57" s="74"/>
      <c r="D57" s="60"/>
    </row>
    <row r="58" spans="2:4">
      <c r="B58" s="60"/>
      <c r="C58" s="74"/>
      <c r="D58" s="60"/>
    </row>
    <row r="59" spans="2:4">
      <c r="B59" s="60"/>
      <c r="C59" s="74"/>
      <c r="D59" s="60"/>
    </row>
  </sheetData>
  <pageMargins left="0.75" right="0.75" top="1" bottom="1" header="0.5" footer="0.5"/>
  <pageSetup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52"/>
  <sheetViews>
    <sheetView showGridLines="0" workbookViewId="0"/>
  </sheetViews>
  <sheetFormatPr defaultRowHeight="15"/>
  <cols>
    <col min="1" max="1" width="7.28515625" style="76" customWidth="1"/>
    <col min="2" max="4" width="10.85546875" style="54" customWidth="1"/>
    <col min="5" max="5" width="15.140625" style="50" bestFit="1" customWidth="1"/>
    <col min="6" max="16384" width="9.140625" style="16"/>
  </cols>
  <sheetData>
    <row r="1" spans="1:5">
      <c r="A1" s="76" t="s">
        <v>532</v>
      </c>
    </row>
    <row r="2" spans="1:5">
      <c r="A2" s="76" t="s">
        <v>533</v>
      </c>
    </row>
    <row r="5" spans="1:5">
      <c r="B5" s="50" t="s">
        <v>534</v>
      </c>
      <c r="C5" s="50" t="s">
        <v>535</v>
      </c>
      <c r="D5" s="50" t="s">
        <v>536</v>
      </c>
      <c r="E5" s="52" t="s">
        <v>537</v>
      </c>
    </row>
    <row r="6" spans="1:5">
      <c r="A6" s="76">
        <v>1991</v>
      </c>
      <c r="B6" s="54">
        <v>245.70774391</v>
      </c>
      <c r="C6" s="54">
        <v>3.4133870000000003E-4</v>
      </c>
      <c r="D6" s="54">
        <v>0.21520582839999999</v>
      </c>
      <c r="E6" s="54">
        <v>1.4663015186999999</v>
      </c>
    </row>
    <row r="7" spans="1:5">
      <c r="A7" s="76">
        <v>1992</v>
      </c>
      <c r="B7" s="54">
        <v>338.75365134999998</v>
      </c>
      <c r="C7" s="54">
        <v>5.288193218</v>
      </c>
      <c r="D7" s="54">
        <v>2.1987014941999998</v>
      </c>
      <c r="E7" s="54">
        <v>1.6258345713</v>
      </c>
    </row>
    <row r="8" spans="1:5">
      <c r="A8" s="76">
        <v>1993</v>
      </c>
      <c r="B8" s="54">
        <v>422.04422419999997</v>
      </c>
      <c r="C8" s="54">
        <v>34.187640143000003</v>
      </c>
      <c r="D8" s="54">
        <v>18.331304985999999</v>
      </c>
      <c r="E8" s="54">
        <v>6.5493716414999996</v>
      </c>
    </row>
    <row r="9" spans="1:5">
      <c r="A9" s="76">
        <v>1994</v>
      </c>
      <c r="B9" s="54">
        <v>469.62740235000001</v>
      </c>
      <c r="C9" s="54">
        <v>72.281013649000002</v>
      </c>
      <c r="D9" s="54">
        <v>35.697888331000001</v>
      </c>
      <c r="E9" s="54">
        <v>13.719050262</v>
      </c>
    </row>
    <row r="10" spans="1:5">
      <c r="A10" s="76">
        <v>1995</v>
      </c>
      <c r="B10" s="54">
        <v>567.22314432999997</v>
      </c>
      <c r="C10" s="54">
        <v>92.283302132000003</v>
      </c>
      <c r="D10" s="54">
        <v>50.654062297000003</v>
      </c>
      <c r="E10" s="54">
        <v>19.258122588999999</v>
      </c>
    </row>
    <row r="11" spans="1:5">
      <c r="A11" s="55">
        <v>1996</v>
      </c>
      <c r="B11" s="54">
        <v>701.14506445999996</v>
      </c>
      <c r="C11" s="54">
        <v>117.92543842000001</v>
      </c>
      <c r="D11" s="54">
        <v>86.770910905999997</v>
      </c>
      <c r="E11" s="54">
        <v>26.370221741999998</v>
      </c>
    </row>
    <row r="12" spans="1:5">
      <c r="A12" s="76">
        <v>1997</v>
      </c>
      <c r="B12" s="54">
        <v>734.83379720999994</v>
      </c>
      <c r="C12" s="54">
        <v>133.40456656999999</v>
      </c>
      <c r="D12" s="54">
        <v>123.86534319</v>
      </c>
      <c r="E12" s="54">
        <v>33.496210302000001</v>
      </c>
    </row>
    <row r="13" spans="1:5">
      <c r="A13" s="55">
        <v>1998</v>
      </c>
      <c r="B13" s="54">
        <v>842.97079762999999</v>
      </c>
      <c r="C13" s="54">
        <v>143.62579908999999</v>
      </c>
      <c r="D13" s="54">
        <v>135.49937932</v>
      </c>
      <c r="E13" s="54">
        <v>49.228295066999998</v>
      </c>
    </row>
    <row r="14" spans="1:5">
      <c r="A14" s="55">
        <v>1999</v>
      </c>
      <c r="B14" s="54">
        <v>1005.6267433</v>
      </c>
      <c r="C14" s="54">
        <v>146.66013158000001</v>
      </c>
      <c r="D14" s="54">
        <v>144.35623806000001</v>
      </c>
      <c r="E14" s="54">
        <v>63.496815153999997</v>
      </c>
    </row>
    <row r="15" spans="1:5">
      <c r="A15" s="76">
        <v>2000</v>
      </c>
      <c r="B15" s="54">
        <v>1082.567022</v>
      </c>
      <c r="C15" s="54">
        <v>253.84531874000001</v>
      </c>
      <c r="D15" s="54">
        <v>149.89840294999999</v>
      </c>
      <c r="E15" s="54">
        <v>80.491111936999999</v>
      </c>
    </row>
    <row r="16" spans="1:5">
      <c r="A16" s="76">
        <v>2001</v>
      </c>
      <c r="B16" s="54">
        <v>1181.2446924999999</v>
      </c>
      <c r="C16" s="54">
        <v>368.69392046000002</v>
      </c>
      <c r="D16" s="54">
        <v>214.27685523</v>
      </c>
      <c r="E16" s="54">
        <v>85.304601965000003</v>
      </c>
    </row>
    <row r="17" spans="1:5">
      <c r="A17" s="76">
        <v>2002</v>
      </c>
      <c r="B17" s="54">
        <v>1402.8256269000001</v>
      </c>
      <c r="C17" s="54">
        <v>373.78624824000002</v>
      </c>
      <c r="D17" s="54">
        <v>233.02517386</v>
      </c>
      <c r="E17" s="54">
        <v>76.405254298000003</v>
      </c>
    </row>
    <row r="18" spans="1:5">
      <c r="A18" s="76">
        <v>2003</v>
      </c>
      <c r="B18" s="54">
        <v>1560.0569788</v>
      </c>
      <c r="C18" s="54">
        <v>380.49655314</v>
      </c>
      <c r="D18" s="54">
        <v>251.10161303999999</v>
      </c>
      <c r="E18" s="54">
        <v>58.795453174000002</v>
      </c>
    </row>
    <row r="19" spans="1:5">
      <c r="A19" s="76">
        <v>2004</v>
      </c>
      <c r="B19" s="54">
        <v>1827.4878672</v>
      </c>
      <c r="C19" s="54">
        <v>432.03437666000002</v>
      </c>
      <c r="D19" s="54">
        <v>280.55594830000001</v>
      </c>
      <c r="E19" s="54">
        <v>81.730531921999997</v>
      </c>
    </row>
    <row r="20" spans="1:5">
      <c r="A20" s="76">
        <v>2005</v>
      </c>
      <c r="B20" s="54">
        <v>1868.4586494</v>
      </c>
      <c r="C20" s="54">
        <v>381.65242918000001</v>
      </c>
      <c r="D20" s="54">
        <v>232.31266123</v>
      </c>
      <c r="E20" s="54">
        <v>82.276689923000006</v>
      </c>
    </row>
    <row r="21" spans="1:5">
      <c r="A21" s="76">
        <v>2006</v>
      </c>
      <c r="B21" s="54">
        <v>1882.5464437999999</v>
      </c>
      <c r="C21" s="54">
        <v>415.79786295999997</v>
      </c>
      <c r="D21" s="54">
        <v>243.98797467</v>
      </c>
      <c r="E21" s="54">
        <v>86.866544993000005</v>
      </c>
    </row>
    <row r="22" spans="1:5">
      <c r="A22" s="76">
        <v>2007</v>
      </c>
      <c r="B22" s="54">
        <v>1840.6732526999999</v>
      </c>
      <c r="C22" s="54">
        <v>437.90823820999998</v>
      </c>
      <c r="D22" s="54">
        <v>255.04860737999999</v>
      </c>
      <c r="E22" s="54">
        <v>81.264035711999995</v>
      </c>
    </row>
    <row r="23" spans="1:5">
      <c r="A23" s="76">
        <v>2008</v>
      </c>
      <c r="B23" s="54">
        <v>1798.1333563999999</v>
      </c>
      <c r="C23" s="54">
        <v>490.54603401999998</v>
      </c>
      <c r="D23" s="54">
        <v>267.18861377000002</v>
      </c>
      <c r="E23" s="54">
        <v>91.966344222999993</v>
      </c>
    </row>
    <row r="24" spans="1:5">
      <c r="A24" s="76">
        <v>2009</v>
      </c>
      <c r="B24" s="54">
        <v>1886.0284569999999</v>
      </c>
      <c r="C24" s="54">
        <v>508.43475351000001</v>
      </c>
      <c r="D24" s="54">
        <v>285.57482117000001</v>
      </c>
      <c r="E24" s="54">
        <v>99.187201478999995</v>
      </c>
    </row>
    <row r="25" spans="1:5">
      <c r="A25" s="76">
        <v>2010</v>
      </c>
      <c r="B25" s="54">
        <v>1870.9952581</v>
      </c>
      <c r="C25" s="54">
        <v>519.43949669999995</v>
      </c>
      <c r="D25" s="54">
        <v>304.43446459</v>
      </c>
      <c r="E25" s="54">
        <v>105.73744834999999</v>
      </c>
    </row>
    <row r="26" spans="1:5">
      <c r="B26" s="16"/>
      <c r="C26" s="16"/>
      <c r="D26" s="16"/>
      <c r="E26" s="16"/>
    </row>
    <row r="27" spans="1:5">
      <c r="A27" s="57"/>
      <c r="B27" s="16"/>
      <c r="C27" s="16"/>
      <c r="D27" s="16"/>
      <c r="E27" s="16"/>
    </row>
    <row r="28" spans="1:5">
      <c r="A28" s="57"/>
      <c r="B28" s="16"/>
      <c r="C28" s="16"/>
      <c r="D28" s="16"/>
      <c r="E28" s="16"/>
    </row>
    <row r="29" spans="1:5">
      <c r="B29" s="16"/>
      <c r="C29" s="16"/>
      <c r="D29" s="16"/>
      <c r="E29" s="16"/>
    </row>
    <row r="30" spans="1:5">
      <c r="B30" s="16"/>
      <c r="C30" s="16"/>
      <c r="D30" s="16"/>
      <c r="E30" s="16"/>
    </row>
    <row r="31" spans="1:5">
      <c r="B31" s="16"/>
      <c r="C31" s="16"/>
      <c r="D31" s="16"/>
      <c r="E31" s="16"/>
    </row>
    <row r="32" spans="1:5">
      <c r="A32" s="58"/>
      <c r="B32" s="16"/>
      <c r="C32" s="16"/>
      <c r="D32" s="16"/>
      <c r="E32" s="16"/>
    </row>
    <row r="33" spans="1:5">
      <c r="B33" s="16"/>
      <c r="C33" s="16"/>
      <c r="D33" s="16"/>
      <c r="E33" s="16"/>
    </row>
    <row r="34" spans="1:5">
      <c r="B34" s="16"/>
      <c r="C34" s="16"/>
      <c r="D34" s="16"/>
      <c r="E34" s="16"/>
    </row>
    <row r="35" spans="1:5">
      <c r="A35" s="55"/>
      <c r="B35" s="16"/>
      <c r="C35" s="16"/>
      <c r="D35" s="16"/>
      <c r="E35" s="16"/>
    </row>
    <row r="36" spans="1:5">
      <c r="B36" s="16"/>
      <c r="C36" s="16"/>
      <c r="D36" s="16"/>
      <c r="E36" s="16"/>
    </row>
    <row r="37" spans="1:5">
      <c r="B37" s="16"/>
      <c r="C37" s="16"/>
      <c r="D37" s="16"/>
      <c r="E37" s="16"/>
    </row>
    <row r="38" spans="1:5">
      <c r="A38" s="55"/>
      <c r="B38" s="16"/>
      <c r="C38" s="16"/>
      <c r="D38" s="16"/>
      <c r="E38" s="16"/>
    </row>
    <row r="39" spans="1:5">
      <c r="A39" s="55"/>
      <c r="B39" s="16"/>
      <c r="C39" s="16"/>
      <c r="D39" s="16"/>
      <c r="E39" s="16"/>
    </row>
    <row r="40" spans="1:5">
      <c r="B40" s="16"/>
      <c r="C40" s="16"/>
      <c r="D40" s="16"/>
      <c r="E40" s="16"/>
    </row>
    <row r="41" spans="1:5">
      <c r="B41" s="16"/>
      <c r="C41" s="16"/>
      <c r="D41" s="16"/>
      <c r="E41" s="16"/>
    </row>
    <row r="42" spans="1:5">
      <c r="B42" s="16"/>
      <c r="C42" s="16"/>
      <c r="D42" s="16"/>
      <c r="E42" s="16"/>
    </row>
    <row r="43" spans="1:5">
      <c r="B43" s="16"/>
      <c r="C43" s="16"/>
      <c r="D43" s="16"/>
      <c r="E43" s="16"/>
    </row>
    <row r="44" spans="1:5">
      <c r="B44" s="16"/>
      <c r="C44" s="16"/>
      <c r="D44" s="16"/>
      <c r="E44" s="16"/>
    </row>
    <row r="45" spans="1:5">
      <c r="B45" s="16"/>
      <c r="C45" s="16"/>
      <c r="D45" s="16"/>
      <c r="E45" s="16"/>
    </row>
    <row r="46" spans="1:5">
      <c r="B46" s="16"/>
      <c r="C46" s="16"/>
      <c r="D46" s="16"/>
      <c r="E46" s="16"/>
    </row>
    <row r="47" spans="1:5">
      <c r="B47" s="16"/>
      <c r="C47" s="16"/>
      <c r="D47" s="16"/>
      <c r="E47" s="16"/>
    </row>
    <row r="48" spans="1:5">
      <c r="B48" s="16"/>
      <c r="C48" s="16"/>
      <c r="D48" s="16"/>
      <c r="E48" s="16"/>
    </row>
    <row r="49" spans="2:5">
      <c r="B49" s="16"/>
      <c r="C49" s="16"/>
      <c r="D49" s="16"/>
      <c r="E49" s="16"/>
    </row>
    <row r="50" spans="2:5">
      <c r="B50" s="16"/>
      <c r="C50" s="16"/>
      <c r="D50" s="16"/>
      <c r="E50" s="16"/>
    </row>
    <row r="51" spans="2:5">
      <c r="B51" s="74"/>
      <c r="C51" s="74"/>
      <c r="D51" s="74"/>
      <c r="E51" s="74"/>
    </row>
    <row r="52" spans="2:5">
      <c r="B52" s="74"/>
      <c r="C52" s="74"/>
      <c r="D52" s="74"/>
      <c r="E52" s="74"/>
    </row>
  </sheetData>
  <pageMargins left="0.75" right="0.75" top="1" bottom="1" header="0.5" footer="0.5"/>
  <pageSetup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I54"/>
  <sheetViews>
    <sheetView showGridLines="0" workbookViewId="0"/>
  </sheetViews>
  <sheetFormatPr defaultRowHeight="15"/>
  <cols>
    <col min="1" max="1" width="15" style="76" customWidth="1"/>
    <col min="2" max="3" width="11.5703125" style="54" customWidth="1"/>
    <col min="4" max="4" width="10" style="25" customWidth="1"/>
    <col min="5" max="9" width="8.85546875" style="49" customWidth="1"/>
    <col min="10" max="16384" width="9.140625" style="16"/>
  </cols>
  <sheetData>
    <row r="1" spans="1:9">
      <c r="A1" s="76" t="s">
        <v>538</v>
      </c>
    </row>
    <row r="2" spans="1:9">
      <c r="A2" s="76" t="s">
        <v>539</v>
      </c>
    </row>
    <row r="4" spans="1:9">
      <c r="D4" s="61"/>
    </row>
    <row r="5" spans="1:9">
      <c r="B5" s="50" t="s">
        <v>37</v>
      </c>
      <c r="C5" s="50" t="s">
        <v>166</v>
      </c>
      <c r="D5" s="16"/>
      <c r="E5" s="16"/>
      <c r="F5" s="16"/>
      <c r="G5" s="16"/>
      <c r="H5" s="16"/>
      <c r="I5" s="16"/>
    </row>
    <row r="6" spans="1:9">
      <c r="A6" s="76" t="s">
        <v>540</v>
      </c>
      <c r="B6" s="54">
        <v>30106.383555</v>
      </c>
      <c r="C6" s="54">
        <v>31651.308516000001</v>
      </c>
      <c r="D6" s="16"/>
      <c r="E6" s="16"/>
      <c r="F6" s="16"/>
      <c r="G6" s="16"/>
      <c r="H6" s="16"/>
      <c r="I6" s="16"/>
    </row>
    <row r="7" spans="1:9">
      <c r="A7" s="76" t="s">
        <v>541</v>
      </c>
      <c r="B7" s="54">
        <v>30613.303124999999</v>
      </c>
      <c r="C7" s="54">
        <v>31965.883059</v>
      </c>
      <c r="D7" s="16"/>
      <c r="E7" s="16"/>
      <c r="F7" s="16"/>
      <c r="G7" s="16"/>
      <c r="H7" s="16"/>
      <c r="I7" s="16"/>
    </row>
    <row r="8" spans="1:9">
      <c r="A8" s="76" t="s">
        <v>542</v>
      </c>
      <c r="B8" s="54">
        <v>24728.445413000001</v>
      </c>
      <c r="C8" s="54">
        <v>25621.813621000001</v>
      </c>
      <c r="D8" s="16"/>
      <c r="E8" s="16"/>
      <c r="F8" s="16"/>
      <c r="G8" s="16"/>
      <c r="H8" s="16"/>
      <c r="I8" s="16"/>
    </row>
    <row r="9" spans="1:9">
      <c r="A9" s="76" t="s">
        <v>543</v>
      </c>
      <c r="B9" s="54">
        <v>30620.110307999999</v>
      </c>
      <c r="C9" s="54">
        <v>32091.748241000001</v>
      </c>
      <c r="D9" s="16"/>
      <c r="E9" s="16"/>
      <c r="F9" s="16"/>
      <c r="G9" s="16"/>
      <c r="H9" s="16"/>
      <c r="I9" s="16"/>
    </row>
    <row r="10" spans="1:9">
      <c r="D10" s="16"/>
      <c r="E10" s="16"/>
      <c r="F10" s="16"/>
      <c r="G10" s="16"/>
      <c r="H10" s="16"/>
      <c r="I10" s="16"/>
    </row>
    <row r="11" spans="1:9">
      <c r="D11" s="16"/>
      <c r="E11" s="16"/>
      <c r="F11" s="16"/>
      <c r="G11" s="16"/>
      <c r="H11" s="16"/>
      <c r="I11" s="16"/>
    </row>
    <row r="12" spans="1:9">
      <c r="D12" s="16"/>
      <c r="E12" s="16"/>
      <c r="F12" s="16"/>
      <c r="G12" s="16"/>
      <c r="H12" s="16"/>
      <c r="I12" s="16"/>
    </row>
    <row r="13" spans="1:9">
      <c r="D13" s="16"/>
      <c r="E13" s="16"/>
      <c r="F13" s="16"/>
      <c r="G13" s="16"/>
      <c r="H13" s="16"/>
      <c r="I13" s="16"/>
    </row>
    <row r="14" spans="1:9">
      <c r="D14" s="16"/>
      <c r="E14" s="16"/>
      <c r="F14" s="16"/>
      <c r="G14" s="16"/>
      <c r="H14" s="16"/>
      <c r="I14" s="16"/>
    </row>
    <row r="15" spans="1:9">
      <c r="D15" s="16"/>
      <c r="E15" s="16"/>
      <c r="F15" s="16"/>
      <c r="G15" s="16"/>
      <c r="H15" s="16"/>
      <c r="I15" s="16"/>
    </row>
    <row r="16" spans="1:9">
      <c r="D16" s="16"/>
      <c r="E16" s="16"/>
      <c r="F16" s="16"/>
      <c r="G16" s="16"/>
      <c r="H16" s="16"/>
      <c r="I16" s="16"/>
    </row>
    <row r="17" spans="1:9">
      <c r="D17" s="16"/>
      <c r="E17" s="16"/>
      <c r="F17" s="16"/>
      <c r="G17" s="16"/>
      <c r="H17" s="16"/>
      <c r="I17" s="16"/>
    </row>
    <row r="18" spans="1:9">
      <c r="D18" s="16"/>
      <c r="E18" s="16"/>
      <c r="F18" s="16"/>
      <c r="G18" s="16"/>
      <c r="H18" s="16"/>
      <c r="I18" s="16"/>
    </row>
    <row r="19" spans="1:9">
      <c r="B19" s="33"/>
      <c r="D19" s="16"/>
      <c r="E19" s="16"/>
      <c r="F19" s="16"/>
      <c r="G19" s="16"/>
      <c r="H19" s="16"/>
      <c r="I19" s="16"/>
    </row>
    <row r="20" spans="1:9">
      <c r="A20" s="57"/>
      <c r="B20" s="56"/>
      <c r="D20" s="16"/>
      <c r="E20" s="16"/>
      <c r="F20" s="16"/>
      <c r="G20" s="16"/>
      <c r="H20" s="16"/>
      <c r="I20" s="16"/>
    </row>
    <row r="21" spans="1:9">
      <c r="A21" s="57"/>
      <c r="B21" s="63"/>
      <c r="C21" s="63"/>
      <c r="D21" s="16"/>
      <c r="E21" s="16"/>
      <c r="F21" s="16"/>
      <c r="G21" s="16"/>
      <c r="H21" s="16"/>
      <c r="I21" s="16"/>
    </row>
    <row r="22" spans="1:9">
      <c r="A22" s="57"/>
      <c r="B22" s="63"/>
      <c r="C22" s="63"/>
      <c r="D22" s="16"/>
      <c r="E22" s="16"/>
      <c r="F22" s="16"/>
      <c r="G22" s="16"/>
      <c r="H22" s="16"/>
      <c r="I22" s="16"/>
    </row>
    <row r="23" spans="1:9">
      <c r="A23" s="57"/>
      <c r="B23" s="214"/>
      <c r="C23" s="214"/>
      <c r="D23" s="16"/>
      <c r="E23" s="16"/>
      <c r="F23" s="16"/>
      <c r="G23" s="16"/>
      <c r="H23" s="16"/>
      <c r="I23" s="16"/>
    </row>
    <row r="24" spans="1:9">
      <c r="B24" s="50"/>
      <c r="C24" s="50"/>
      <c r="D24" s="16"/>
      <c r="E24" s="16"/>
      <c r="F24" s="16"/>
      <c r="G24" s="16"/>
      <c r="H24" s="16"/>
      <c r="I24" s="16"/>
    </row>
    <row r="25" spans="1:9">
      <c r="D25" s="16"/>
      <c r="E25" s="16"/>
      <c r="F25" s="16"/>
      <c r="G25" s="16"/>
      <c r="H25" s="16"/>
      <c r="I25" s="16"/>
    </row>
    <row r="26" spans="1:9">
      <c r="D26" s="16"/>
      <c r="E26" s="16"/>
      <c r="F26" s="16"/>
      <c r="G26" s="16"/>
      <c r="H26" s="16"/>
      <c r="I26" s="16"/>
    </row>
    <row r="27" spans="1:9">
      <c r="A27" s="58"/>
      <c r="B27" s="50"/>
      <c r="C27" s="50"/>
      <c r="D27" s="16"/>
      <c r="E27" s="16"/>
      <c r="F27" s="16"/>
      <c r="G27" s="16"/>
      <c r="H27" s="16"/>
      <c r="I27" s="16"/>
    </row>
    <row r="28" spans="1:9">
      <c r="B28" s="52"/>
      <c r="C28" s="52"/>
      <c r="D28" s="16"/>
      <c r="E28" s="16"/>
      <c r="F28" s="16"/>
      <c r="G28" s="16"/>
      <c r="H28" s="16"/>
      <c r="I28" s="16"/>
    </row>
    <row r="29" spans="1:9">
      <c r="B29" s="52"/>
      <c r="C29" s="52"/>
      <c r="D29" s="16"/>
      <c r="E29" s="16"/>
      <c r="F29" s="16"/>
      <c r="G29" s="16"/>
      <c r="H29" s="16"/>
      <c r="I29" s="16"/>
    </row>
    <row r="30" spans="1:9">
      <c r="A30" s="55"/>
      <c r="B30" s="52"/>
      <c r="C30" s="52"/>
      <c r="D30" s="16"/>
      <c r="E30" s="16"/>
      <c r="F30" s="16"/>
      <c r="G30" s="16"/>
      <c r="H30" s="16"/>
      <c r="I30" s="16"/>
    </row>
    <row r="31" spans="1:9">
      <c r="B31" s="52"/>
      <c r="C31" s="52"/>
      <c r="D31" s="16"/>
      <c r="E31" s="16"/>
      <c r="F31" s="16"/>
      <c r="G31" s="16"/>
      <c r="H31" s="16"/>
      <c r="I31" s="16"/>
    </row>
    <row r="32" spans="1:9">
      <c r="B32" s="52"/>
      <c r="C32" s="52"/>
      <c r="D32" s="16"/>
      <c r="E32" s="16"/>
      <c r="F32" s="16"/>
      <c r="G32" s="16"/>
      <c r="H32" s="16"/>
      <c r="I32" s="16"/>
    </row>
    <row r="33" spans="1:9">
      <c r="A33" s="55"/>
      <c r="B33" s="52"/>
      <c r="C33" s="52"/>
      <c r="D33" s="16"/>
      <c r="E33" s="16"/>
      <c r="F33" s="16"/>
      <c r="G33" s="16"/>
      <c r="H33" s="16"/>
      <c r="I33" s="16"/>
    </row>
    <row r="34" spans="1:9">
      <c r="A34" s="55"/>
      <c r="B34" s="52"/>
      <c r="C34" s="52"/>
      <c r="D34" s="16"/>
      <c r="E34" s="16"/>
      <c r="F34" s="16"/>
      <c r="G34" s="16"/>
      <c r="H34" s="16"/>
      <c r="I34" s="16"/>
    </row>
    <row r="35" spans="1:9">
      <c r="B35" s="52"/>
      <c r="C35" s="52"/>
      <c r="D35" s="16"/>
      <c r="E35" s="16"/>
      <c r="F35" s="16"/>
      <c r="G35" s="16"/>
      <c r="H35" s="16"/>
      <c r="I35" s="16"/>
    </row>
    <row r="36" spans="1:9">
      <c r="B36" s="52"/>
      <c r="C36" s="52"/>
      <c r="D36" s="16"/>
      <c r="E36" s="16"/>
      <c r="F36" s="16"/>
      <c r="G36" s="16"/>
      <c r="H36" s="16"/>
      <c r="I36" s="16"/>
    </row>
    <row r="37" spans="1:9">
      <c r="B37" s="52"/>
      <c r="C37" s="52"/>
      <c r="D37" s="16"/>
      <c r="E37" s="16"/>
      <c r="F37" s="16"/>
      <c r="G37" s="16"/>
      <c r="H37" s="16"/>
      <c r="I37" s="16"/>
    </row>
    <row r="38" spans="1:9">
      <c r="B38" s="52"/>
      <c r="C38" s="52"/>
      <c r="D38" s="16"/>
      <c r="E38" s="16"/>
      <c r="F38" s="16"/>
      <c r="G38" s="16"/>
      <c r="H38" s="16"/>
      <c r="I38" s="16"/>
    </row>
    <row r="39" spans="1:9">
      <c r="B39" s="52"/>
      <c r="C39" s="52"/>
      <c r="D39" s="16"/>
      <c r="E39" s="16"/>
      <c r="F39" s="16"/>
      <c r="G39" s="16"/>
      <c r="H39" s="16"/>
      <c r="I39" s="16"/>
    </row>
    <row r="40" spans="1:9">
      <c r="B40" s="52"/>
      <c r="C40" s="52"/>
      <c r="D40" s="16"/>
      <c r="E40" s="16"/>
      <c r="F40" s="16"/>
      <c r="G40" s="16"/>
      <c r="H40" s="16"/>
      <c r="I40" s="16"/>
    </row>
    <row r="41" spans="1:9">
      <c r="B41" s="52"/>
      <c r="C41" s="52"/>
      <c r="D41" s="16"/>
      <c r="E41" s="16"/>
      <c r="F41" s="16"/>
      <c r="G41" s="16"/>
      <c r="H41" s="16"/>
      <c r="I41" s="16"/>
    </row>
    <row r="42" spans="1:9">
      <c r="B42" s="52"/>
      <c r="C42" s="52"/>
      <c r="D42" s="16"/>
      <c r="E42" s="16"/>
      <c r="F42" s="16"/>
      <c r="G42" s="16"/>
      <c r="H42" s="16"/>
      <c r="I42" s="16"/>
    </row>
    <row r="43" spans="1:9">
      <c r="B43" s="52"/>
      <c r="C43" s="52"/>
      <c r="D43" s="16"/>
      <c r="E43" s="16"/>
      <c r="F43" s="16"/>
      <c r="G43" s="16"/>
      <c r="H43" s="16"/>
      <c r="I43" s="16"/>
    </row>
    <row r="44" spans="1:9">
      <c r="B44" s="52"/>
      <c r="C44" s="52"/>
      <c r="D44" s="60"/>
      <c r="E44" s="16"/>
      <c r="F44" s="16"/>
      <c r="G44" s="16"/>
      <c r="H44" s="16"/>
      <c r="I44" s="16"/>
    </row>
    <row r="45" spans="1:9">
      <c r="B45" s="52"/>
      <c r="C45" s="52"/>
      <c r="D45" s="60"/>
      <c r="E45" s="16"/>
      <c r="F45" s="16"/>
      <c r="G45" s="16"/>
      <c r="H45" s="16"/>
      <c r="I45" s="16"/>
    </row>
    <row r="46" spans="1:9">
      <c r="B46" s="74"/>
      <c r="C46" s="74"/>
      <c r="D46" s="60"/>
      <c r="E46" s="16"/>
      <c r="F46" s="16"/>
      <c r="G46" s="16"/>
      <c r="H46" s="16"/>
      <c r="I46" s="16"/>
    </row>
    <row r="47" spans="1:9">
      <c r="B47" s="74"/>
      <c r="C47" s="74"/>
      <c r="D47" s="60"/>
      <c r="E47" s="16"/>
      <c r="F47" s="16"/>
      <c r="G47" s="16"/>
      <c r="H47" s="16"/>
      <c r="I47" s="16"/>
    </row>
    <row r="48" spans="1:9">
      <c r="B48" s="74"/>
      <c r="C48" s="74"/>
      <c r="D48" s="60"/>
    </row>
    <row r="49" spans="2:4">
      <c r="B49" s="74"/>
      <c r="C49" s="74"/>
      <c r="D49" s="60"/>
    </row>
    <row r="50" spans="2:4">
      <c r="B50" s="74"/>
      <c r="C50" s="74"/>
      <c r="D50" s="60"/>
    </row>
    <row r="51" spans="2:4">
      <c r="B51" s="74"/>
      <c r="C51" s="74"/>
      <c r="D51" s="60"/>
    </row>
    <row r="52" spans="2:4">
      <c r="B52" s="74"/>
      <c r="C52" s="74"/>
      <c r="D52" s="60"/>
    </row>
    <row r="53" spans="2:4">
      <c r="B53" s="74"/>
      <c r="C53" s="74"/>
    </row>
    <row r="54" spans="2:4">
      <c r="B54" s="74"/>
      <c r="C54" s="74"/>
    </row>
  </sheetData>
  <pageMargins left="0.75" right="0.75" top="1" bottom="1" header="0.5" footer="0.5"/>
  <pageSetup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39"/>
  <sheetViews>
    <sheetView showGridLines="0" zoomScaleNormal="100" workbookViewId="0"/>
  </sheetViews>
  <sheetFormatPr defaultRowHeight="15"/>
  <cols>
    <col min="1" max="1" width="15" style="76" customWidth="1"/>
    <col min="2" max="5" width="12.140625" style="33" customWidth="1"/>
    <col min="6" max="16384" width="9.140625" style="16"/>
  </cols>
  <sheetData>
    <row r="1" spans="1:5">
      <c r="A1" s="76" t="s">
        <v>544</v>
      </c>
    </row>
    <row r="2" spans="1:5">
      <c r="A2" s="76" t="s">
        <v>545</v>
      </c>
    </row>
    <row r="5" spans="1:5">
      <c r="A5" s="16"/>
      <c r="B5" s="50" t="s">
        <v>546</v>
      </c>
      <c r="C5" s="50"/>
      <c r="D5" s="50" t="s">
        <v>547</v>
      </c>
      <c r="E5" s="50"/>
    </row>
    <row r="6" spans="1:5">
      <c r="A6" s="16"/>
      <c r="B6" s="50" t="s">
        <v>548</v>
      </c>
      <c r="C6" s="50" t="s">
        <v>549</v>
      </c>
      <c r="D6" s="50" t="s">
        <v>548</v>
      </c>
      <c r="E6" s="50" t="s">
        <v>549</v>
      </c>
    </row>
    <row r="7" spans="1:5">
      <c r="A7" s="16" t="s">
        <v>550</v>
      </c>
      <c r="B7" s="215">
        <v>3984.7872103999998</v>
      </c>
      <c r="C7" s="215">
        <v>1009.7515163</v>
      </c>
      <c r="D7" s="215">
        <v>109.7617248</v>
      </c>
      <c r="E7" s="215">
        <v>687.86214832999997</v>
      </c>
    </row>
    <row r="8" spans="1:5">
      <c r="A8" s="16" t="s">
        <v>262</v>
      </c>
      <c r="B8" s="215">
        <v>7423.5670092999999</v>
      </c>
      <c r="C8" s="215">
        <v>2132.8801686000002</v>
      </c>
      <c r="D8" s="215">
        <v>122.23486475</v>
      </c>
      <c r="E8" s="215">
        <v>1382.1418954999999</v>
      </c>
    </row>
    <row r="9" spans="1:5">
      <c r="A9" s="16" t="s">
        <v>68</v>
      </c>
      <c r="B9" s="215">
        <v>6407.1843749</v>
      </c>
      <c r="C9" s="215">
        <v>1978.4142849</v>
      </c>
      <c r="D9" s="215">
        <v>139.30855271999999</v>
      </c>
      <c r="E9" s="215">
        <v>1351.6355126000001</v>
      </c>
    </row>
    <row r="10" spans="1:5">
      <c r="A10" s="16"/>
      <c r="B10" s="50"/>
      <c r="C10" s="50"/>
      <c r="D10" s="50"/>
      <c r="E10" s="50"/>
    </row>
    <row r="11" spans="1:5">
      <c r="A11" s="16"/>
      <c r="B11" s="50"/>
      <c r="C11" s="50"/>
      <c r="D11" s="50"/>
      <c r="E11" s="50"/>
    </row>
    <row r="12" spans="1:5">
      <c r="A12" s="16"/>
      <c r="B12" s="50"/>
      <c r="C12" s="50"/>
      <c r="D12" s="50"/>
      <c r="E12" s="50"/>
    </row>
    <row r="13" spans="1:5">
      <c r="A13" s="16"/>
      <c r="B13" s="50"/>
      <c r="C13" s="50"/>
      <c r="D13" s="50"/>
      <c r="E13" s="50"/>
    </row>
    <row r="14" spans="1:5">
      <c r="A14" s="16"/>
      <c r="B14" s="50"/>
      <c r="C14" s="50"/>
      <c r="D14" s="50"/>
      <c r="E14" s="50"/>
    </row>
    <row r="15" spans="1:5">
      <c r="A15" s="16"/>
      <c r="B15" s="50"/>
      <c r="C15" s="50"/>
      <c r="D15" s="50"/>
      <c r="E15" s="50"/>
    </row>
    <row r="16" spans="1:5">
      <c r="A16" s="16"/>
      <c r="B16" s="50"/>
      <c r="C16" s="50"/>
      <c r="D16" s="50"/>
      <c r="E16" s="50"/>
    </row>
    <row r="17" spans="1:5">
      <c r="A17" s="16"/>
      <c r="B17" s="50"/>
      <c r="C17" s="50"/>
      <c r="D17" s="50"/>
      <c r="E17" s="50"/>
    </row>
    <row r="18" spans="1:5">
      <c r="A18" s="16"/>
      <c r="B18" s="50"/>
      <c r="C18" s="50"/>
      <c r="D18" s="50"/>
      <c r="E18" s="50"/>
    </row>
    <row r="19" spans="1:5">
      <c r="B19" s="50"/>
      <c r="C19" s="50"/>
      <c r="D19" s="50"/>
      <c r="E19" s="50"/>
    </row>
    <row r="20" spans="1:5">
      <c r="B20" s="50"/>
      <c r="C20" s="50"/>
      <c r="D20" s="50"/>
      <c r="E20" s="50"/>
    </row>
    <row r="21" spans="1:5">
      <c r="B21" s="50"/>
      <c r="C21" s="50"/>
      <c r="D21" s="50"/>
      <c r="E21" s="50"/>
    </row>
    <row r="22" spans="1:5">
      <c r="B22" s="50"/>
      <c r="C22" s="50"/>
      <c r="D22" s="50"/>
      <c r="E22" s="50"/>
    </row>
    <row r="23" spans="1:5">
      <c r="B23" s="50"/>
      <c r="C23" s="50"/>
      <c r="D23" s="50"/>
      <c r="E23" s="50"/>
    </row>
    <row r="24" spans="1:5">
      <c r="A24" s="57"/>
      <c r="B24" s="50"/>
      <c r="C24" s="50"/>
      <c r="D24" s="50"/>
      <c r="E24" s="50"/>
    </row>
    <row r="25" spans="1:5">
      <c r="A25" s="57"/>
      <c r="B25" s="50"/>
      <c r="C25" s="50"/>
      <c r="D25" s="50"/>
      <c r="E25" s="50"/>
    </row>
    <row r="26" spans="1:5">
      <c r="A26" s="57"/>
      <c r="B26" s="50"/>
      <c r="C26" s="50"/>
      <c r="D26" s="50"/>
      <c r="E26" s="50"/>
    </row>
    <row r="27" spans="1:5">
      <c r="A27" s="57"/>
      <c r="B27" s="50"/>
      <c r="C27" s="50"/>
      <c r="D27" s="50"/>
      <c r="E27" s="50"/>
    </row>
    <row r="28" spans="1:5">
      <c r="B28" s="50"/>
      <c r="C28" s="50"/>
      <c r="D28" s="50"/>
      <c r="E28" s="50"/>
    </row>
    <row r="29" spans="1:5">
      <c r="B29" s="50"/>
      <c r="C29" s="50"/>
      <c r="D29" s="50"/>
      <c r="E29" s="50"/>
    </row>
    <row r="30" spans="1:5">
      <c r="B30" s="50"/>
      <c r="C30" s="50"/>
      <c r="D30" s="50"/>
      <c r="E30" s="50"/>
    </row>
    <row r="31" spans="1:5">
      <c r="A31" s="58"/>
      <c r="B31" s="50"/>
      <c r="C31" s="50"/>
      <c r="D31" s="50"/>
      <c r="E31" s="50"/>
    </row>
    <row r="32" spans="1:5">
      <c r="B32" s="50"/>
      <c r="C32" s="50"/>
      <c r="D32" s="50"/>
      <c r="E32" s="50"/>
    </row>
    <row r="33" spans="1:5">
      <c r="B33" s="50"/>
      <c r="C33" s="50"/>
      <c r="D33" s="50"/>
      <c r="E33" s="50"/>
    </row>
    <row r="34" spans="1:5">
      <c r="A34" s="55"/>
      <c r="B34" s="50"/>
      <c r="C34" s="50"/>
      <c r="D34" s="50"/>
      <c r="E34" s="50"/>
    </row>
    <row r="35" spans="1:5">
      <c r="B35" s="50"/>
      <c r="C35" s="50"/>
      <c r="D35" s="50"/>
      <c r="E35" s="50"/>
    </row>
    <row r="36" spans="1:5">
      <c r="B36" s="50"/>
      <c r="C36" s="50"/>
      <c r="D36" s="50"/>
      <c r="E36" s="50"/>
    </row>
    <row r="37" spans="1:5">
      <c r="A37" s="55"/>
      <c r="B37" s="50"/>
      <c r="C37" s="50"/>
      <c r="D37" s="50"/>
      <c r="E37" s="50"/>
    </row>
    <row r="38" spans="1:5">
      <c r="A38" s="55"/>
      <c r="B38" s="50"/>
      <c r="C38" s="50"/>
      <c r="D38" s="50"/>
      <c r="E38" s="50"/>
    </row>
    <row r="39" spans="1:5">
      <c r="B39" s="50"/>
      <c r="C39" s="50"/>
      <c r="D39" s="50"/>
      <c r="E39" s="50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showGridLines="0" zoomScaleNormal="100" workbookViewId="0"/>
  </sheetViews>
  <sheetFormatPr defaultRowHeight="15"/>
  <cols>
    <col min="1" max="1" width="7.28515625" style="76" customWidth="1"/>
    <col min="2" max="2" width="8" style="16" customWidth="1"/>
    <col min="3" max="3" width="12" style="16" customWidth="1"/>
    <col min="4" max="16384" width="9.140625" style="16"/>
  </cols>
  <sheetData>
    <row r="1" spans="1:6">
      <c r="A1" s="76" t="s">
        <v>178</v>
      </c>
    </row>
    <row r="2" spans="1:6">
      <c r="A2" s="76" t="s">
        <v>179</v>
      </c>
    </row>
    <row r="5" spans="1:6">
      <c r="B5" s="50" t="s">
        <v>154</v>
      </c>
      <c r="C5" s="50" t="s">
        <v>89</v>
      </c>
    </row>
    <row r="6" spans="1:6">
      <c r="A6" s="76">
        <v>1980</v>
      </c>
      <c r="B6" s="84">
        <v>291.79000000000002</v>
      </c>
      <c r="C6" s="31"/>
    </row>
    <row r="7" spans="1:6">
      <c r="A7" s="76">
        <v>1981</v>
      </c>
      <c r="B7" s="84">
        <v>332.64</v>
      </c>
      <c r="C7" s="31">
        <f>(B7-B6)/B6*100</f>
        <v>13.999794372665262</v>
      </c>
    </row>
    <row r="8" spans="1:6">
      <c r="A8" s="76">
        <v>1982</v>
      </c>
      <c r="B8" s="84">
        <v>375.51</v>
      </c>
      <c r="C8" s="31">
        <f t="shared" ref="C8:C36" si="0">(B8-B7)/B7*100</f>
        <v>12.887806637806639</v>
      </c>
    </row>
    <row r="9" spans="1:6">
      <c r="A9" s="76">
        <v>1983</v>
      </c>
      <c r="B9" s="84">
        <v>433.98</v>
      </c>
      <c r="C9" s="31">
        <f t="shared" si="0"/>
        <v>15.570823679795486</v>
      </c>
      <c r="E9" s="76"/>
      <c r="F9" s="17"/>
    </row>
    <row r="10" spans="1:6">
      <c r="A10" s="76">
        <v>1984</v>
      </c>
      <c r="B10" s="84">
        <v>481.51</v>
      </c>
      <c r="C10" s="31">
        <f t="shared" si="0"/>
        <v>10.952117609106404</v>
      </c>
      <c r="E10" s="76"/>
      <c r="F10" s="17"/>
    </row>
    <row r="11" spans="1:6">
      <c r="A11" s="76">
        <v>1985</v>
      </c>
      <c r="B11" s="84">
        <v>526.28</v>
      </c>
      <c r="C11" s="31">
        <f t="shared" si="0"/>
        <v>9.2978338975306816</v>
      </c>
      <c r="E11" s="76"/>
      <c r="F11" s="17"/>
    </row>
    <row r="12" spans="1:6">
      <c r="A12" s="76">
        <v>1986</v>
      </c>
      <c r="B12" s="84">
        <v>573.42999999999995</v>
      </c>
      <c r="C12" s="31">
        <f t="shared" si="0"/>
        <v>8.9591092194269173</v>
      </c>
      <c r="E12" s="76"/>
      <c r="F12" s="17"/>
    </row>
    <row r="13" spans="1:6">
      <c r="A13" s="76">
        <v>1987</v>
      </c>
      <c r="B13" s="84">
        <v>625.14</v>
      </c>
      <c r="C13" s="31">
        <f t="shared" si="0"/>
        <v>9.0176656261444368</v>
      </c>
      <c r="E13" s="76"/>
      <c r="F13" s="17"/>
    </row>
    <row r="14" spans="1:6">
      <c r="A14" s="76">
        <v>1988</v>
      </c>
      <c r="B14" s="84">
        <v>681.4</v>
      </c>
      <c r="C14" s="31">
        <f t="shared" si="0"/>
        <v>8.999584093163131</v>
      </c>
      <c r="E14" s="76"/>
      <c r="F14" s="17"/>
    </row>
    <row r="15" spans="1:6">
      <c r="A15" s="76">
        <v>1989</v>
      </c>
      <c r="B15" s="84">
        <v>747.98</v>
      </c>
      <c r="C15" s="31">
        <f t="shared" si="0"/>
        <v>9.7710595832110414</v>
      </c>
      <c r="E15" s="76"/>
      <c r="F15" s="17"/>
    </row>
    <row r="16" spans="1:6">
      <c r="A16" s="76">
        <v>1990</v>
      </c>
      <c r="B16" s="84">
        <v>815</v>
      </c>
      <c r="C16" s="31">
        <f t="shared" si="0"/>
        <v>8.9601326238669454</v>
      </c>
      <c r="E16" s="76"/>
      <c r="F16" s="17"/>
    </row>
    <row r="17" spans="1:6">
      <c r="A17" s="76">
        <v>1991</v>
      </c>
      <c r="B17" s="84">
        <v>889.56</v>
      </c>
      <c r="C17" s="31">
        <f t="shared" si="0"/>
        <v>9.148466257668705</v>
      </c>
      <c r="E17" s="76"/>
      <c r="F17" s="17"/>
    </row>
    <row r="18" spans="1:6">
      <c r="A18" s="76">
        <v>1992</v>
      </c>
      <c r="B18" s="84">
        <v>962.26</v>
      </c>
      <c r="C18" s="31">
        <f t="shared" si="0"/>
        <v>8.1725797023247502</v>
      </c>
      <c r="E18" s="76"/>
      <c r="F18" s="17"/>
    </row>
    <row r="19" spans="1:6">
      <c r="A19" s="76">
        <v>1993</v>
      </c>
      <c r="B19" s="84">
        <v>1029.56</v>
      </c>
      <c r="C19" s="31">
        <f t="shared" si="0"/>
        <v>6.9939517386153378</v>
      </c>
      <c r="E19" s="76"/>
      <c r="F19" s="17"/>
    </row>
    <row r="20" spans="1:6">
      <c r="A20" s="76">
        <v>1994</v>
      </c>
      <c r="B20" s="84">
        <v>1102.01</v>
      </c>
      <c r="C20" s="31">
        <f t="shared" si="0"/>
        <v>7.0369866739189604</v>
      </c>
      <c r="E20" s="76"/>
      <c r="F20" s="17"/>
    </row>
    <row r="21" spans="1:6">
      <c r="A21" s="76">
        <v>1995</v>
      </c>
      <c r="B21" s="84">
        <v>1154.9000000000001</v>
      </c>
      <c r="C21" s="31">
        <f t="shared" si="0"/>
        <v>4.7994119835573272</v>
      </c>
      <c r="E21" s="76"/>
      <c r="F21" s="17"/>
    </row>
    <row r="22" spans="1:6">
      <c r="A22" s="76">
        <v>1996</v>
      </c>
      <c r="B22" s="84">
        <v>1212.1400000000001</v>
      </c>
      <c r="C22" s="31">
        <f t="shared" si="0"/>
        <v>4.956273270413023</v>
      </c>
      <c r="E22" s="76"/>
      <c r="F22" s="17"/>
    </row>
    <row r="23" spans="1:6">
      <c r="A23" s="76">
        <v>1997</v>
      </c>
      <c r="B23" s="84">
        <v>1270.01</v>
      </c>
      <c r="C23" s="31">
        <f t="shared" si="0"/>
        <v>4.7742009998844921</v>
      </c>
      <c r="E23" s="76"/>
      <c r="F23" s="17"/>
    </row>
    <row r="24" spans="1:6">
      <c r="A24" s="76">
        <v>1998</v>
      </c>
      <c r="B24" s="84">
        <v>1330.1</v>
      </c>
      <c r="C24" s="31">
        <f t="shared" si="0"/>
        <v>4.7314588074109594</v>
      </c>
      <c r="E24" s="76"/>
      <c r="F24" s="17"/>
    </row>
    <row r="25" spans="1:6">
      <c r="A25" s="76">
        <v>1999</v>
      </c>
      <c r="B25" s="84">
        <v>1381.11</v>
      </c>
      <c r="C25" s="31">
        <f t="shared" si="0"/>
        <v>3.8350499962408837</v>
      </c>
      <c r="E25" s="76"/>
      <c r="F25" s="17"/>
    </row>
    <row r="26" spans="1:6">
      <c r="A26" s="76">
        <v>2000</v>
      </c>
      <c r="B26" s="84">
        <v>1428.96</v>
      </c>
      <c r="C26" s="31">
        <f t="shared" si="0"/>
        <v>3.4646045572039985</v>
      </c>
      <c r="E26" s="76"/>
      <c r="F26" s="17"/>
    </row>
    <row r="27" spans="1:6">
      <c r="A27" s="76">
        <v>2001</v>
      </c>
      <c r="B27" s="84">
        <v>1471.39</v>
      </c>
      <c r="C27" s="31">
        <f t="shared" si="0"/>
        <v>2.9692923524801298</v>
      </c>
      <c r="E27" s="76"/>
      <c r="F27" s="17"/>
    </row>
    <row r="28" spans="1:6">
      <c r="A28" s="76">
        <v>2002</v>
      </c>
      <c r="B28" s="84">
        <v>1508.12</v>
      </c>
      <c r="C28" s="31">
        <f t="shared" si="0"/>
        <v>2.4962790286735528</v>
      </c>
      <c r="E28" s="76"/>
      <c r="F28" s="17"/>
    </row>
    <row r="29" spans="1:6">
      <c r="A29" s="76">
        <v>2003</v>
      </c>
      <c r="B29" s="84">
        <v>1540</v>
      </c>
      <c r="C29" s="31">
        <f t="shared" si="0"/>
        <v>2.113890141368068</v>
      </c>
      <c r="E29" s="76"/>
      <c r="F29" s="17"/>
    </row>
    <row r="30" spans="1:6">
      <c r="A30" s="76">
        <v>2004</v>
      </c>
      <c r="B30" s="84">
        <v>1570.48</v>
      </c>
      <c r="C30" s="31">
        <f t="shared" si="0"/>
        <v>1.9792207792207805</v>
      </c>
    </row>
    <row r="31" spans="1:6">
      <c r="A31" s="76">
        <v>2005</v>
      </c>
      <c r="B31" s="84">
        <v>1601.9</v>
      </c>
      <c r="C31" s="31">
        <f t="shared" si="0"/>
        <v>2.0006622179206404</v>
      </c>
    </row>
    <row r="32" spans="1:6">
      <c r="A32" s="76">
        <v>2006</v>
      </c>
      <c r="B32" s="84">
        <v>1638.27</v>
      </c>
      <c r="C32" s="31">
        <f t="shared" si="0"/>
        <v>2.2704288657219482</v>
      </c>
    </row>
    <row r="33" spans="1:3">
      <c r="A33" s="76">
        <v>2007</v>
      </c>
      <c r="B33" s="84">
        <v>1669.54</v>
      </c>
      <c r="C33" s="31">
        <f t="shared" si="0"/>
        <v>1.9087207847302328</v>
      </c>
    </row>
    <row r="34" spans="1:3">
      <c r="A34" s="76">
        <v>2008</v>
      </c>
      <c r="B34" s="84">
        <v>1699.94</v>
      </c>
      <c r="C34" s="31">
        <f t="shared" si="0"/>
        <v>1.8208608359188811</v>
      </c>
    </row>
    <row r="35" spans="1:3">
      <c r="A35" s="76">
        <v>2009</v>
      </c>
      <c r="B35" s="84">
        <v>1732.98</v>
      </c>
      <c r="C35" s="31">
        <f t="shared" si="0"/>
        <v>1.9435980093415037</v>
      </c>
    </row>
    <row r="36" spans="1:3">
      <c r="A36" s="76">
        <v>2010</v>
      </c>
      <c r="B36" s="84">
        <v>1762.58</v>
      </c>
      <c r="C36" s="31">
        <f t="shared" si="0"/>
        <v>1.7080404851758189</v>
      </c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0"/>
  <sheetViews>
    <sheetView showGridLines="0" zoomScaleNormal="100" workbookViewId="0"/>
  </sheetViews>
  <sheetFormatPr defaultRowHeight="15"/>
  <cols>
    <col min="1" max="1" width="7.28515625" style="76" customWidth="1"/>
    <col min="2" max="2" width="9.5703125" style="16" customWidth="1"/>
    <col min="3" max="3" width="9.28515625" style="16" customWidth="1"/>
    <col min="4" max="4" width="9.5703125" style="16" bestFit="1" customWidth="1"/>
    <col min="5" max="5" width="7.42578125" style="16" bestFit="1" customWidth="1"/>
    <col min="6" max="6" width="9.5703125" style="16" customWidth="1"/>
    <col min="7" max="7" width="8" style="16" customWidth="1"/>
    <col min="8" max="8" width="9.28515625" style="16" customWidth="1"/>
    <col min="9" max="9" width="9.7109375" style="16" bestFit="1" customWidth="1"/>
    <col min="10" max="10" width="9.140625" style="16" customWidth="1"/>
    <col min="11" max="11" width="9.42578125" style="16" bestFit="1" customWidth="1"/>
    <col min="12" max="16384" width="9.140625" style="16"/>
  </cols>
  <sheetData>
    <row r="1" spans="1:12">
      <c r="A1" s="76" t="s">
        <v>162</v>
      </c>
    </row>
    <row r="2" spans="1:12">
      <c r="A2" s="76" t="s">
        <v>163</v>
      </c>
    </row>
    <row r="5" spans="1:12">
      <c r="B5" s="16" t="s">
        <v>164</v>
      </c>
      <c r="G5" s="16" t="s">
        <v>165</v>
      </c>
    </row>
    <row r="6" spans="1:12">
      <c r="B6" s="50" t="s">
        <v>37</v>
      </c>
      <c r="C6" s="50" t="s">
        <v>166</v>
      </c>
      <c r="D6" s="50" t="s">
        <v>167</v>
      </c>
      <c r="E6" s="50" t="s">
        <v>168</v>
      </c>
      <c r="F6" s="50"/>
      <c r="G6" s="50" t="s">
        <v>169</v>
      </c>
      <c r="H6" s="50" t="s">
        <v>166</v>
      </c>
      <c r="I6" s="50" t="s">
        <v>167</v>
      </c>
      <c r="J6" s="50" t="s">
        <v>168</v>
      </c>
      <c r="K6" s="50" t="s">
        <v>72</v>
      </c>
    </row>
    <row r="7" spans="1:12">
      <c r="A7" s="76">
        <v>1980</v>
      </c>
      <c r="B7" s="84">
        <v>12293</v>
      </c>
      <c r="C7" s="84">
        <v>4816</v>
      </c>
      <c r="D7" s="84">
        <v>124</v>
      </c>
      <c r="E7" s="84">
        <v>105</v>
      </c>
      <c r="G7" s="31">
        <v>67.13</v>
      </c>
      <c r="H7" s="31">
        <v>249.93</v>
      </c>
      <c r="I7" s="31">
        <v>138.94999999999999</v>
      </c>
      <c r="J7" s="31">
        <v>30.58</v>
      </c>
      <c r="K7" s="85">
        <f>'1.2'!B6</f>
        <v>86.82</v>
      </c>
      <c r="L7" s="52"/>
    </row>
    <row r="8" spans="1:12">
      <c r="A8" s="76">
        <v>1981</v>
      </c>
      <c r="B8" s="84">
        <v>13703</v>
      </c>
      <c r="C8" s="84">
        <v>5447</v>
      </c>
      <c r="D8" s="84">
        <v>152</v>
      </c>
      <c r="E8" s="84">
        <v>171</v>
      </c>
      <c r="G8" s="31">
        <v>74.099999999999994</v>
      </c>
      <c r="H8" s="31">
        <v>279.48</v>
      </c>
      <c r="I8" s="31">
        <v>166.86</v>
      </c>
      <c r="J8" s="31">
        <v>51.5</v>
      </c>
      <c r="K8" s="85">
        <f>'1.2'!B7</f>
        <v>97.1</v>
      </c>
    </row>
    <row r="9" spans="1:12">
      <c r="A9" s="76">
        <v>1982</v>
      </c>
      <c r="B9" s="84">
        <v>15413</v>
      </c>
      <c r="C9" s="84">
        <v>6113</v>
      </c>
      <c r="D9" s="84">
        <v>189</v>
      </c>
      <c r="E9" s="84">
        <v>334</v>
      </c>
      <c r="G9" s="31">
        <v>82.06</v>
      </c>
      <c r="H9" s="31">
        <v>307.36</v>
      </c>
      <c r="I9" s="31">
        <v>199.92</v>
      </c>
      <c r="J9" s="31">
        <v>98.94</v>
      </c>
      <c r="K9" s="85">
        <f>'1.2'!B8</f>
        <v>108.96</v>
      </c>
    </row>
    <row r="10" spans="1:12">
      <c r="A10" s="76">
        <v>1983</v>
      </c>
      <c r="B10" s="84">
        <v>17290</v>
      </c>
      <c r="C10" s="84">
        <v>7409</v>
      </c>
      <c r="D10" s="84">
        <v>286</v>
      </c>
      <c r="E10" s="84">
        <v>360</v>
      </c>
      <c r="G10" s="31">
        <v>91.12</v>
      </c>
      <c r="H10" s="31">
        <v>372.76</v>
      </c>
      <c r="I10" s="31">
        <v>301.93</v>
      </c>
      <c r="J10" s="31">
        <v>104.66</v>
      </c>
      <c r="K10" s="85">
        <f>'1.2'!B9</f>
        <v>124.14</v>
      </c>
    </row>
    <row r="11" spans="1:12">
      <c r="A11" s="76">
        <v>1984</v>
      </c>
      <c r="B11" s="84">
        <v>18381</v>
      </c>
      <c r="C11" s="84">
        <v>7791</v>
      </c>
      <c r="D11" s="84">
        <v>283</v>
      </c>
      <c r="E11" s="84">
        <v>467</v>
      </c>
      <c r="G11" s="31">
        <v>95.76</v>
      </c>
      <c r="H11" s="31">
        <v>383.22</v>
      </c>
      <c r="I11" s="31">
        <v>280.64</v>
      </c>
      <c r="J11" s="31">
        <v>129.9</v>
      </c>
      <c r="K11" s="85">
        <f>'1.2'!B10</f>
        <v>130.13999999999999</v>
      </c>
    </row>
    <row r="12" spans="1:12">
      <c r="A12" s="76">
        <v>1985</v>
      </c>
      <c r="B12" s="84">
        <v>20369</v>
      </c>
      <c r="C12" s="84">
        <v>8616</v>
      </c>
      <c r="D12" s="84">
        <v>304</v>
      </c>
      <c r="E12" s="84">
        <v>572</v>
      </c>
      <c r="G12" s="31">
        <v>104.83</v>
      </c>
      <c r="H12" s="31">
        <v>420.42</v>
      </c>
      <c r="I12" s="31">
        <v>289.97000000000003</v>
      </c>
      <c r="J12" s="31">
        <v>152.69999999999999</v>
      </c>
      <c r="K12" s="85">
        <f>'1.2'!B11</f>
        <v>142.47999999999999</v>
      </c>
    </row>
    <row r="13" spans="1:12">
      <c r="A13" s="76">
        <v>1986</v>
      </c>
      <c r="B13" s="84">
        <v>22416</v>
      </c>
      <c r="C13" s="84">
        <v>9287</v>
      </c>
      <c r="D13" s="84">
        <v>381</v>
      </c>
      <c r="E13" s="84">
        <v>634</v>
      </c>
      <c r="G13" s="31">
        <v>114.2</v>
      </c>
      <c r="H13" s="31">
        <v>446.18</v>
      </c>
      <c r="I13" s="31">
        <v>355.59</v>
      </c>
      <c r="J13" s="31">
        <v>155.11000000000001</v>
      </c>
      <c r="K13" s="85">
        <f>'1.2'!B12</f>
        <v>153.91999999999999</v>
      </c>
    </row>
    <row r="14" spans="1:12">
      <c r="A14" s="76">
        <v>1987</v>
      </c>
      <c r="B14" s="84">
        <v>24415</v>
      </c>
      <c r="C14" s="84">
        <v>10513</v>
      </c>
      <c r="D14" s="84">
        <v>443</v>
      </c>
      <c r="E14" s="84">
        <v>736</v>
      </c>
      <c r="G14" s="31">
        <v>122.95</v>
      </c>
      <c r="H14" s="31">
        <v>497.02</v>
      </c>
      <c r="I14" s="31">
        <v>397.15</v>
      </c>
      <c r="J14" s="31">
        <v>167.74</v>
      </c>
      <c r="K14" s="85">
        <f>'1.2'!B13</f>
        <v>167.8</v>
      </c>
    </row>
    <row r="15" spans="1:12">
      <c r="A15" s="76">
        <v>1988</v>
      </c>
      <c r="B15" s="84">
        <v>26774</v>
      </c>
      <c r="C15" s="84">
        <v>12023</v>
      </c>
      <c r="D15" s="84">
        <v>520</v>
      </c>
      <c r="E15" s="84">
        <v>863</v>
      </c>
      <c r="G15" s="31">
        <v>133.56</v>
      </c>
      <c r="H15" s="31">
        <v>559.35</v>
      </c>
      <c r="I15" s="31">
        <v>448.31</v>
      </c>
      <c r="J15" s="31">
        <v>191.99</v>
      </c>
      <c r="K15" s="85">
        <f>'1.2'!B14</f>
        <v>184.84</v>
      </c>
    </row>
    <row r="16" spans="1:12">
      <c r="A16" s="76">
        <v>1989</v>
      </c>
      <c r="B16" s="84">
        <v>30137</v>
      </c>
      <c r="C16" s="84">
        <v>13746</v>
      </c>
      <c r="D16" s="84">
        <v>551</v>
      </c>
      <c r="E16" s="84">
        <v>926</v>
      </c>
      <c r="G16" s="31">
        <v>148.68</v>
      </c>
      <c r="H16" s="31">
        <v>629.67999999999995</v>
      </c>
      <c r="I16" s="31">
        <v>471.3</v>
      </c>
      <c r="J16" s="31">
        <v>191.57</v>
      </c>
      <c r="K16" s="85">
        <f>'1.2'!B15</f>
        <v>205.18</v>
      </c>
    </row>
    <row r="17" spans="1:12">
      <c r="A17" s="76">
        <v>1990</v>
      </c>
      <c r="B17" s="84">
        <v>33143</v>
      </c>
      <c r="C17" s="84">
        <v>14827</v>
      </c>
      <c r="D17" s="84">
        <v>600</v>
      </c>
      <c r="E17" s="84">
        <v>1196</v>
      </c>
      <c r="G17" s="31">
        <v>161.63999999999999</v>
      </c>
      <c r="H17" s="31">
        <v>668.08</v>
      </c>
      <c r="I17" s="31">
        <v>497.62</v>
      </c>
      <c r="J17" s="31">
        <v>241.9</v>
      </c>
      <c r="K17" s="85">
        <f>'1.2'!B16</f>
        <v>222.06</v>
      </c>
    </row>
    <row r="18" spans="1:12">
      <c r="A18" s="76">
        <v>1991</v>
      </c>
      <c r="B18" s="84">
        <v>36417</v>
      </c>
      <c r="C18" s="84">
        <v>16552</v>
      </c>
      <c r="D18" s="84">
        <v>640</v>
      </c>
      <c r="E18" s="84">
        <v>1359</v>
      </c>
      <c r="G18" s="31">
        <v>174.67</v>
      </c>
      <c r="H18" s="31">
        <v>737.16</v>
      </c>
      <c r="I18" s="31">
        <v>511.58</v>
      </c>
      <c r="J18" s="31">
        <v>263.63</v>
      </c>
      <c r="K18" s="85">
        <f>'1.2'!B17</f>
        <v>241.1</v>
      </c>
    </row>
    <row r="19" spans="1:12">
      <c r="A19" s="76">
        <v>1992</v>
      </c>
      <c r="B19" s="84">
        <v>39505</v>
      </c>
      <c r="C19" s="84">
        <v>18183</v>
      </c>
      <c r="D19" s="84">
        <v>780</v>
      </c>
      <c r="E19" s="84">
        <v>1542</v>
      </c>
      <c r="G19" s="31">
        <v>186.66</v>
      </c>
      <c r="H19" s="31">
        <v>792.33</v>
      </c>
      <c r="I19" s="31">
        <v>600.77</v>
      </c>
      <c r="J19" s="31">
        <v>281.26</v>
      </c>
      <c r="K19" s="85">
        <f>'1.2'!B18</f>
        <v>258.52999999999997</v>
      </c>
    </row>
    <row r="20" spans="1:12">
      <c r="A20" s="76">
        <v>1993</v>
      </c>
      <c r="B20" s="84">
        <v>41167</v>
      </c>
      <c r="C20" s="84">
        <v>19404</v>
      </c>
      <c r="D20" s="84">
        <v>778</v>
      </c>
      <c r="E20" s="84">
        <v>1857</v>
      </c>
      <c r="G20" s="31">
        <v>192.21</v>
      </c>
      <c r="H20" s="31">
        <v>826.49</v>
      </c>
      <c r="I20" s="31">
        <v>588.98</v>
      </c>
      <c r="J20" s="31">
        <v>315.5</v>
      </c>
      <c r="K20" s="85">
        <f>'1.2'!B19</f>
        <v>268.26</v>
      </c>
    </row>
    <row r="21" spans="1:12">
      <c r="A21" s="76">
        <v>1994</v>
      </c>
      <c r="B21" s="84">
        <v>44397</v>
      </c>
      <c r="C21" s="84">
        <v>21083</v>
      </c>
      <c r="D21" s="84">
        <v>836</v>
      </c>
      <c r="E21" s="84">
        <v>2127</v>
      </c>
      <c r="G21" s="31">
        <v>204.91</v>
      </c>
      <c r="H21" s="31">
        <v>882.16</v>
      </c>
      <c r="I21" s="31">
        <v>586.58000000000004</v>
      </c>
      <c r="J21" s="31">
        <v>353.41</v>
      </c>
      <c r="K21" s="85">
        <f>'1.2'!B20</f>
        <v>286.04000000000002</v>
      </c>
    </row>
    <row r="22" spans="1:12">
      <c r="A22" s="76">
        <v>1995</v>
      </c>
      <c r="B22" s="84">
        <v>44106</v>
      </c>
      <c r="C22" s="84">
        <v>21499</v>
      </c>
      <c r="D22" s="84">
        <v>884</v>
      </c>
      <c r="E22" s="84">
        <v>2213</v>
      </c>
      <c r="G22" s="31">
        <v>201.14</v>
      </c>
      <c r="H22" s="31">
        <v>879.49</v>
      </c>
      <c r="I22" s="31">
        <v>609.42999999999995</v>
      </c>
      <c r="J22" s="31">
        <v>354.42</v>
      </c>
      <c r="K22" s="85">
        <f>'1.2'!B21</f>
        <v>282.61</v>
      </c>
    </row>
    <row r="23" spans="1:12">
      <c r="A23" s="76">
        <v>1996</v>
      </c>
      <c r="B23" s="84">
        <v>48234</v>
      </c>
      <c r="C23" s="84">
        <v>22813</v>
      </c>
      <c r="D23" s="84">
        <v>948</v>
      </c>
      <c r="E23" s="84">
        <v>2437</v>
      </c>
      <c r="G23" s="31">
        <v>216.59</v>
      </c>
      <c r="H23" s="31">
        <v>919.37</v>
      </c>
      <c r="I23" s="31">
        <v>612.89</v>
      </c>
      <c r="J23" s="31">
        <v>373.14</v>
      </c>
      <c r="K23" s="85">
        <f>'1.2'!B22</f>
        <v>300.19</v>
      </c>
    </row>
    <row r="24" spans="1:12">
      <c r="A24" s="76">
        <v>1997</v>
      </c>
      <c r="B24" s="84">
        <v>52278</v>
      </c>
      <c r="C24" s="84">
        <v>24002</v>
      </c>
      <c r="D24" s="84">
        <v>962</v>
      </c>
      <c r="E24" s="84">
        <v>2545</v>
      </c>
      <c r="G24" s="31">
        <v>231.43</v>
      </c>
      <c r="H24" s="31">
        <v>951.55</v>
      </c>
      <c r="I24" s="31">
        <v>618.55999999999995</v>
      </c>
      <c r="J24" s="31">
        <v>361.83</v>
      </c>
      <c r="K24" s="85">
        <f>'1.2'!B23</f>
        <v>315.19</v>
      </c>
    </row>
    <row r="25" spans="1:12">
      <c r="A25" s="76">
        <v>1998</v>
      </c>
      <c r="B25" s="84">
        <v>55407</v>
      </c>
      <c r="C25" s="84">
        <v>25714</v>
      </c>
      <c r="D25" s="84">
        <v>1078</v>
      </c>
      <c r="E25" s="84">
        <v>2869</v>
      </c>
      <c r="G25" s="31">
        <v>241.79</v>
      </c>
      <c r="H25" s="31">
        <v>999.79</v>
      </c>
      <c r="I25" s="31">
        <v>669.94</v>
      </c>
      <c r="J25" s="31">
        <v>391.18</v>
      </c>
      <c r="K25" s="85">
        <f>'1.2'!B24</f>
        <v>330.1</v>
      </c>
    </row>
    <row r="26" spans="1:12">
      <c r="A26" s="76">
        <v>1999</v>
      </c>
      <c r="B26" s="84">
        <v>58533</v>
      </c>
      <c r="C26" s="84">
        <v>26279</v>
      </c>
      <c r="D26" s="84">
        <v>1155</v>
      </c>
      <c r="E26" s="84">
        <v>3097</v>
      </c>
      <c r="G26" s="31">
        <v>251.87</v>
      </c>
      <c r="H26" s="31">
        <v>999.39</v>
      </c>
      <c r="I26" s="31">
        <v>683.04</v>
      </c>
      <c r="J26" s="31">
        <v>399.25</v>
      </c>
      <c r="K26" s="85">
        <f>'1.2'!B25</f>
        <v>339.15</v>
      </c>
    </row>
    <row r="27" spans="1:12">
      <c r="A27" s="76">
        <v>2000</v>
      </c>
      <c r="B27" s="84">
        <v>61059</v>
      </c>
      <c r="C27" s="84">
        <v>26660</v>
      </c>
      <c r="D27" s="84">
        <v>1202</v>
      </c>
      <c r="E27" s="84">
        <v>3148</v>
      </c>
      <c r="G27" s="31">
        <v>259.52</v>
      </c>
      <c r="H27" s="31">
        <v>993.63</v>
      </c>
      <c r="I27" s="31">
        <v>663.89</v>
      </c>
      <c r="J27" s="31">
        <v>379.23</v>
      </c>
      <c r="K27" s="85">
        <f>'1.2'!B26</f>
        <v>343.66</v>
      </c>
    </row>
    <row r="28" spans="1:12">
      <c r="A28" s="76">
        <v>2001</v>
      </c>
      <c r="B28" s="84">
        <v>63143</v>
      </c>
      <c r="C28" s="84">
        <v>27682</v>
      </c>
      <c r="D28" s="84">
        <v>1176</v>
      </c>
      <c r="E28" s="84">
        <v>3342</v>
      </c>
      <c r="G28" s="31">
        <v>264.88</v>
      </c>
      <c r="H28" s="31">
        <v>1010.53</v>
      </c>
      <c r="I28" s="31">
        <v>603.07000000000005</v>
      </c>
      <c r="J28" s="31">
        <v>378.65</v>
      </c>
      <c r="K28" s="85">
        <f>'1.2'!B27</f>
        <v>349.45</v>
      </c>
      <c r="L28" s="52"/>
    </row>
    <row r="29" spans="1:12">
      <c r="A29" s="76">
        <v>2002</v>
      </c>
      <c r="B29" s="84">
        <v>64200</v>
      </c>
      <c r="C29" s="84">
        <v>28555</v>
      </c>
      <c r="D29" s="84">
        <v>1148</v>
      </c>
      <c r="E29" s="84">
        <v>3470</v>
      </c>
      <c r="G29" s="31">
        <v>265.19</v>
      </c>
      <c r="H29" s="31">
        <v>1018.25</v>
      </c>
      <c r="I29" s="31">
        <v>575.45000000000005</v>
      </c>
      <c r="J29" s="31">
        <v>378.12</v>
      </c>
      <c r="K29" s="85">
        <f>'1.2'!B28</f>
        <v>349.91</v>
      </c>
    </row>
    <row r="30" spans="1:12">
      <c r="A30" s="76">
        <v>2003</v>
      </c>
      <c r="B30" s="84">
        <v>65395</v>
      </c>
      <c r="C30" s="84">
        <v>29432</v>
      </c>
      <c r="D30" s="84">
        <v>1135</v>
      </c>
      <c r="E30" s="84">
        <v>3630</v>
      </c>
      <c r="G30" s="31">
        <v>266.08999999999997</v>
      </c>
      <c r="H30" s="31">
        <v>1024.1400000000001</v>
      </c>
      <c r="I30" s="31">
        <v>543.94000000000005</v>
      </c>
      <c r="J30" s="31">
        <v>372.24</v>
      </c>
      <c r="K30" s="85">
        <f>'1.2'!B29</f>
        <v>350.91</v>
      </c>
      <c r="L30" s="31"/>
    </row>
    <row r="31" spans="1:12">
      <c r="A31" s="76">
        <v>2004</v>
      </c>
      <c r="B31" s="84">
        <v>67598</v>
      </c>
      <c r="C31" s="84">
        <v>29247</v>
      </c>
      <c r="D31" s="84">
        <v>1204</v>
      </c>
      <c r="E31" s="84">
        <v>3768</v>
      </c>
      <c r="G31" s="31">
        <v>271.07</v>
      </c>
      <c r="H31" s="31">
        <v>990.98</v>
      </c>
      <c r="I31" s="31">
        <v>556.20000000000005</v>
      </c>
      <c r="J31" s="31">
        <v>364.75</v>
      </c>
      <c r="K31" s="85">
        <f>'1.2'!B30</f>
        <v>351.78</v>
      </c>
      <c r="L31" s="31"/>
    </row>
    <row r="32" spans="1:12">
      <c r="A32" s="76">
        <v>2005</v>
      </c>
      <c r="B32" s="84">
        <v>69191</v>
      </c>
      <c r="C32" s="84">
        <v>30335</v>
      </c>
      <c r="D32" s="84">
        <v>1222</v>
      </c>
      <c r="E32" s="84">
        <v>4030</v>
      </c>
      <c r="G32" s="31">
        <v>273.27</v>
      </c>
      <c r="H32" s="31">
        <v>1000.46</v>
      </c>
      <c r="I32" s="31">
        <v>525.6</v>
      </c>
      <c r="J32" s="31">
        <v>370.35</v>
      </c>
      <c r="K32" s="85">
        <f>'1.2'!B31</f>
        <v>354.56</v>
      </c>
    </row>
    <row r="33" spans="1:13">
      <c r="A33" s="76">
        <v>2006</v>
      </c>
      <c r="B33" s="84">
        <v>72066</v>
      </c>
      <c r="C33" s="84">
        <v>31282</v>
      </c>
      <c r="D33" s="84">
        <v>1209</v>
      </c>
      <c r="E33" s="84">
        <v>4591</v>
      </c>
      <c r="F33" s="60"/>
      <c r="G33" s="86">
        <v>280.51</v>
      </c>
      <c r="H33" s="86">
        <v>1004.77</v>
      </c>
      <c r="I33" s="86">
        <v>486.19</v>
      </c>
      <c r="J33" s="86">
        <v>395.28</v>
      </c>
      <c r="K33" s="85">
        <f>'1.2'!B32</f>
        <v>362.05</v>
      </c>
      <c r="L33" s="80"/>
    </row>
    <row r="34" spans="1:13">
      <c r="A34" s="76">
        <v>2007</v>
      </c>
      <c r="B34" s="84">
        <v>71619</v>
      </c>
      <c r="C34" s="84">
        <v>31472</v>
      </c>
      <c r="D34" s="84">
        <v>1264</v>
      </c>
      <c r="E34" s="84">
        <v>4878</v>
      </c>
      <c r="F34" s="60"/>
      <c r="G34" s="86">
        <v>273.92</v>
      </c>
      <c r="H34" s="86">
        <v>986.88</v>
      </c>
      <c r="I34" s="86">
        <v>491.91</v>
      </c>
      <c r="J34" s="86">
        <v>399.14</v>
      </c>
      <c r="K34" s="85">
        <f>'1.2'!B33</f>
        <v>354.47</v>
      </c>
      <c r="L34" s="80"/>
    </row>
    <row r="35" spans="1:13">
      <c r="A35" s="76">
        <v>2008</v>
      </c>
      <c r="B35" s="84">
        <v>72571</v>
      </c>
      <c r="C35" s="84">
        <v>31786</v>
      </c>
      <c r="D35" s="84">
        <v>1304</v>
      </c>
      <c r="E35" s="84">
        <v>4949</v>
      </c>
      <c r="F35" s="60"/>
      <c r="G35" s="86">
        <v>272.73</v>
      </c>
      <c r="H35" s="86">
        <v>970.43</v>
      </c>
      <c r="I35" s="86">
        <v>490.4</v>
      </c>
      <c r="J35" s="86">
        <v>382.84</v>
      </c>
      <c r="K35" s="85">
        <f>'1.2'!B34</f>
        <v>351.09</v>
      </c>
      <c r="L35" s="80"/>
    </row>
    <row r="36" spans="1:13">
      <c r="A36" s="76">
        <v>2009</v>
      </c>
      <c r="B36" s="84">
        <v>74944</v>
      </c>
      <c r="C36" s="84">
        <v>32431</v>
      </c>
      <c r="D36" s="84">
        <v>1411</v>
      </c>
      <c r="E36" s="84">
        <v>5382</v>
      </c>
      <c r="F36" s="87"/>
      <c r="G36" s="52">
        <v>277.17</v>
      </c>
      <c r="H36" s="52">
        <v>967.11</v>
      </c>
      <c r="I36" s="52">
        <v>498.91</v>
      </c>
      <c r="J36" s="52">
        <v>398.07</v>
      </c>
      <c r="K36" s="85">
        <f>'1.2'!B35</f>
        <v>354.82</v>
      </c>
      <c r="L36" s="31"/>
      <c r="M36" s="31"/>
    </row>
    <row r="37" spans="1:13">
      <c r="A37" s="76">
        <v>2010</v>
      </c>
      <c r="B37" s="84">
        <v>75690</v>
      </c>
      <c r="C37" s="84">
        <v>31739</v>
      </c>
      <c r="D37" s="84">
        <v>1390</v>
      </c>
      <c r="E37" s="84">
        <v>5462</v>
      </c>
      <c r="F37" s="87"/>
      <c r="G37" s="52">
        <v>275.31</v>
      </c>
      <c r="H37" s="52">
        <v>923.99</v>
      </c>
      <c r="I37" s="52">
        <v>465.23</v>
      </c>
      <c r="J37" s="52">
        <v>388.63</v>
      </c>
      <c r="K37" s="85">
        <f>'1.2'!B36</f>
        <v>347.77</v>
      </c>
      <c r="L37" s="31"/>
      <c r="M37" s="31"/>
    </row>
    <row r="38" spans="1:13">
      <c r="B38" s="84"/>
      <c r="C38" s="84"/>
      <c r="D38" s="84"/>
      <c r="E38" s="84"/>
      <c r="F38" s="87"/>
      <c r="G38" s="52"/>
      <c r="H38" s="52"/>
      <c r="I38" s="52"/>
      <c r="J38" s="52"/>
      <c r="K38" s="85"/>
      <c r="L38" s="31"/>
      <c r="M38" s="31"/>
    </row>
    <row r="39" spans="1:13">
      <c r="A39" s="57"/>
      <c r="B39" s="80"/>
      <c r="C39" s="76"/>
    </row>
    <row r="40" spans="1:13">
      <c r="B40" s="31"/>
      <c r="C40" s="31"/>
      <c r="D40" s="31"/>
      <c r="E40" s="31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7"/>
  <sheetViews>
    <sheetView showGridLines="0" zoomScaleNormal="100" workbookViewId="0"/>
  </sheetViews>
  <sheetFormatPr defaultRowHeight="15"/>
  <cols>
    <col min="1" max="1" width="7.28515625" style="76" customWidth="1"/>
    <col min="2" max="5" width="8.42578125" style="16" customWidth="1"/>
    <col min="6" max="6" width="9.5703125" style="16" customWidth="1"/>
    <col min="7" max="11" width="8.42578125" style="16" customWidth="1"/>
    <col min="12" max="16384" width="9.140625" style="16"/>
  </cols>
  <sheetData>
    <row r="1" spans="1:12">
      <c r="A1" s="76" t="s">
        <v>182</v>
      </c>
    </row>
    <row r="2" spans="1:12">
      <c r="A2" s="76" t="s">
        <v>183</v>
      </c>
    </row>
    <row r="5" spans="1:12">
      <c r="B5" s="16" t="s">
        <v>164</v>
      </c>
      <c r="G5" s="16" t="s">
        <v>165</v>
      </c>
    </row>
    <row r="6" spans="1:12">
      <c r="B6" s="50" t="s">
        <v>37</v>
      </c>
      <c r="C6" s="50" t="s">
        <v>184</v>
      </c>
      <c r="D6" s="50" t="s">
        <v>167</v>
      </c>
      <c r="E6" s="50" t="s">
        <v>168</v>
      </c>
      <c r="F6" s="50"/>
      <c r="G6" s="50" t="s">
        <v>169</v>
      </c>
      <c r="H6" s="50" t="s">
        <v>184</v>
      </c>
      <c r="I6" s="50" t="s">
        <v>167</v>
      </c>
      <c r="J6" s="50" t="s">
        <v>168</v>
      </c>
      <c r="K6" s="50" t="s">
        <v>72</v>
      </c>
    </row>
    <row r="7" spans="1:12">
      <c r="A7" s="76">
        <v>1980</v>
      </c>
      <c r="B7" s="84">
        <v>41111</v>
      </c>
      <c r="C7" s="84">
        <v>16442</v>
      </c>
      <c r="D7" s="84">
        <v>375</v>
      </c>
      <c r="E7" s="84">
        <v>402</v>
      </c>
      <c r="G7" s="94">
        <v>224.27</v>
      </c>
      <c r="H7" s="94">
        <v>847.84</v>
      </c>
      <c r="I7" s="94">
        <v>380.32</v>
      </c>
      <c r="J7" s="94">
        <v>113.51</v>
      </c>
      <c r="K7" s="94">
        <f>'1.10 '!B6</f>
        <v>291.79000000000002</v>
      </c>
      <c r="L7" s="52"/>
    </row>
    <row r="8" spans="1:12">
      <c r="A8" s="76">
        <v>1981</v>
      </c>
      <c r="B8" s="84">
        <v>46802</v>
      </c>
      <c r="C8" s="84">
        <v>19164</v>
      </c>
      <c r="D8" s="84">
        <v>491</v>
      </c>
      <c r="E8" s="84">
        <v>559</v>
      </c>
      <c r="G8" s="94">
        <v>252.92</v>
      </c>
      <c r="H8" s="94">
        <v>977.49</v>
      </c>
      <c r="I8" s="94">
        <v>490.91</v>
      </c>
      <c r="J8" s="94">
        <v>151.38</v>
      </c>
      <c r="K8" s="94">
        <f>'1.10 '!B7</f>
        <v>332.64</v>
      </c>
    </row>
    <row r="9" spans="1:12">
      <c r="A9" s="76">
        <v>1982</v>
      </c>
      <c r="B9" s="84">
        <v>52947</v>
      </c>
      <c r="C9" s="84">
        <v>22112</v>
      </c>
      <c r="D9" s="84">
        <v>599</v>
      </c>
      <c r="E9" s="84">
        <v>828</v>
      </c>
      <c r="G9" s="94">
        <v>282.63</v>
      </c>
      <c r="H9" s="94">
        <v>1109.81</v>
      </c>
      <c r="I9" s="94">
        <v>583.29</v>
      </c>
      <c r="J9" s="94">
        <v>216.69</v>
      </c>
      <c r="K9" s="94">
        <f>'1.10 '!B8</f>
        <v>375.51</v>
      </c>
    </row>
    <row r="10" spans="1:12">
      <c r="A10" s="76">
        <v>1983</v>
      </c>
      <c r="B10" s="84">
        <v>61063</v>
      </c>
      <c r="C10" s="84">
        <v>26289</v>
      </c>
      <c r="D10" s="84">
        <v>786</v>
      </c>
      <c r="E10" s="84">
        <v>1117</v>
      </c>
      <c r="G10" s="94">
        <v>322.47000000000003</v>
      </c>
      <c r="H10" s="94">
        <v>1303.99</v>
      </c>
      <c r="I10" s="94">
        <v>755.76</v>
      </c>
      <c r="J10" s="94">
        <v>282.12</v>
      </c>
      <c r="K10" s="94">
        <f>'1.10 '!B9</f>
        <v>433.98</v>
      </c>
    </row>
    <row r="11" spans="1:12">
      <c r="A11" s="76">
        <v>1984</v>
      </c>
      <c r="B11" s="84">
        <v>67798</v>
      </c>
      <c r="C11" s="84">
        <v>29870</v>
      </c>
      <c r="D11" s="84">
        <v>938</v>
      </c>
      <c r="E11" s="84">
        <v>1446</v>
      </c>
      <c r="G11" s="94">
        <v>354.4</v>
      </c>
      <c r="H11" s="94">
        <v>1460.34</v>
      </c>
      <c r="I11" s="94">
        <v>865.93</v>
      </c>
      <c r="J11" s="94">
        <v>349.52</v>
      </c>
      <c r="K11" s="94">
        <f>'1.10 '!B10</f>
        <v>481.51</v>
      </c>
    </row>
    <row r="12" spans="1:12">
      <c r="A12" s="76">
        <v>1985</v>
      </c>
      <c r="B12" s="84">
        <v>74513</v>
      </c>
      <c r="C12" s="84">
        <v>33222</v>
      </c>
      <c r="D12" s="84">
        <v>1086</v>
      </c>
      <c r="E12" s="84">
        <v>1825</v>
      </c>
      <c r="G12" s="94">
        <v>385.45</v>
      </c>
      <c r="H12" s="94">
        <v>1602.95</v>
      </c>
      <c r="I12" s="94">
        <v>966.9</v>
      </c>
      <c r="J12" s="94">
        <v>419.25</v>
      </c>
      <c r="K12" s="94">
        <f>'1.10 '!B11</f>
        <v>526.28</v>
      </c>
    </row>
    <row r="13" spans="1:12">
      <c r="A13" s="76">
        <v>1986</v>
      </c>
      <c r="B13" s="84">
        <v>81927</v>
      </c>
      <c r="C13" s="84">
        <v>36780</v>
      </c>
      <c r="D13" s="84">
        <v>1260</v>
      </c>
      <c r="E13" s="84">
        <v>2221</v>
      </c>
      <c r="G13" s="94">
        <v>419.01</v>
      </c>
      <c r="H13" s="94">
        <v>1746.4</v>
      </c>
      <c r="I13" s="94">
        <v>1082.71</v>
      </c>
      <c r="J13" s="94">
        <v>483.2</v>
      </c>
      <c r="K13" s="94">
        <f>'1.10 '!B12</f>
        <v>573.42999999999995</v>
      </c>
    </row>
    <row r="14" spans="1:12">
      <c r="A14" s="76">
        <v>1987</v>
      </c>
      <c r="B14" s="84">
        <v>89835</v>
      </c>
      <c r="C14" s="84">
        <v>40919</v>
      </c>
      <c r="D14" s="84">
        <v>1465</v>
      </c>
      <c r="E14" s="84">
        <v>2688</v>
      </c>
      <c r="G14" s="94">
        <v>454.53</v>
      </c>
      <c r="H14" s="94">
        <v>1913.92</v>
      </c>
      <c r="I14" s="94">
        <v>1219.21</v>
      </c>
      <c r="J14" s="94">
        <v>554.86</v>
      </c>
      <c r="K14" s="94">
        <f>'1.10 '!B13</f>
        <v>625.14</v>
      </c>
    </row>
    <row r="15" spans="1:12">
      <c r="A15" s="76">
        <v>1988</v>
      </c>
      <c r="B15" s="84">
        <v>98014</v>
      </c>
      <c r="C15" s="84">
        <v>45736</v>
      </c>
      <c r="D15" s="84">
        <v>1696</v>
      </c>
      <c r="E15" s="84">
        <v>3238</v>
      </c>
      <c r="G15" s="94">
        <v>491.27</v>
      </c>
      <c r="H15" s="94">
        <v>2108.9299999999998</v>
      </c>
      <c r="I15" s="94">
        <v>1359.46</v>
      </c>
      <c r="J15" s="94">
        <v>635.95000000000005</v>
      </c>
      <c r="K15" s="94">
        <f>'1.10 '!B14</f>
        <v>681.4</v>
      </c>
    </row>
    <row r="16" spans="1:12">
      <c r="A16" s="76">
        <v>1989</v>
      </c>
      <c r="B16" s="84">
        <v>107982</v>
      </c>
      <c r="C16" s="84">
        <v>51419</v>
      </c>
      <c r="D16" s="84">
        <v>1934</v>
      </c>
      <c r="E16" s="84">
        <v>3833</v>
      </c>
      <c r="G16" s="94">
        <v>535.54999999999995</v>
      </c>
      <c r="H16" s="94">
        <v>2337.0300000000002</v>
      </c>
      <c r="I16" s="94">
        <v>1511.05</v>
      </c>
      <c r="J16" s="94">
        <v>722.09</v>
      </c>
      <c r="K16" s="94">
        <f>'1.10 '!B15</f>
        <v>747.98</v>
      </c>
    </row>
    <row r="17" spans="1:12">
      <c r="A17" s="76">
        <v>1990</v>
      </c>
      <c r="B17" s="84">
        <v>118694</v>
      </c>
      <c r="C17" s="84">
        <v>57395</v>
      </c>
      <c r="D17" s="84">
        <v>2176</v>
      </c>
      <c r="E17" s="84">
        <v>4539</v>
      </c>
      <c r="G17" s="94">
        <v>581.6</v>
      </c>
      <c r="H17" s="94">
        <v>2559.5100000000002</v>
      </c>
      <c r="I17" s="94">
        <v>1672.74</v>
      </c>
      <c r="J17" s="94">
        <v>811.62</v>
      </c>
      <c r="K17" s="94">
        <f>'1.10 '!B16</f>
        <v>815</v>
      </c>
    </row>
    <row r="18" spans="1:12">
      <c r="A18" s="76">
        <v>1991</v>
      </c>
      <c r="B18" s="84">
        <v>130961</v>
      </c>
      <c r="C18" s="84">
        <v>64227</v>
      </c>
      <c r="D18" s="84">
        <v>2457</v>
      </c>
      <c r="E18" s="84">
        <v>5376</v>
      </c>
      <c r="G18" s="94">
        <v>632.55999999999995</v>
      </c>
      <c r="H18" s="94">
        <v>2809.04</v>
      </c>
      <c r="I18" s="94">
        <v>1834.79</v>
      </c>
      <c r="J18" s="94">
        <v>916.69</v>
      </c>
      <c r="K18" s="94">
        <f>'1.10 '!B17</f>
        <v>889.56</v>
      </c>
    </row>
    <row r="19" spans="1:12">
      <c r="A19" s="76">
        <v>1992</v>
      </c>
      <c r="B19" s="84">
        <v>142960</v>
      </c>
      <c r="C19" s="84">
        <v>71482</v>
      </c>
      <c r="D19" s="84">
        <v>2827</v>
      </c>
      <c r="E19" s="84">
        <v>6294</v>
      </c>
      <c r="G19" s="94">
        <v>680.49</v>
      </c>
      <c r="H19" s="94">
        <v>3064.69</v>
      </c>
      <c r="I19" s="94">
        <v>2042.25</v>
      </c>
      <c r="J19" s="94">
        <v>1017.32</v>
      </c>
      <c r="K19" s="94">
        <f>'1.10 '!B18</f>
        <v>962.26</v>
      </c>
    </row>
    <row r="20" spans="1:12">
      <c r="A20" s="76">
        <v>1993</v>
      </c>
      <c r="B20" s="84">
        <v>153994</v>
      </c>
      <c r="C20" s="84">
        <v>78604</v>
      </c>
      <c r="D20" s="84">
        <v>3145</v>
      </c>
      <c r="E20" s="84">
        <v>7430</v>
      </c>
      <c r="G20" s="94">
        <v>723.6</v>
      </c>
      <c r="H20" s="94">
        <v>3298.08</v>
      </c>
      <c r="I20" s="94">
        <v>2198.67</v>
      </c>
      <c r="J20" s="94">
        <v>1139.8</v>
      </c>
      <c r="K20" s="94">
        <f>'1.10 '!B19</f>
        <v>1029.56</v>
      </c>
    </row>
    <row r="21" spans="1:12">
      <c r="A21" s="76">
        <v>1994</v>
      </c>
      <c r="B21" s="84">
        <v>166485</v>
      </c>
      <c r="C21" s="84">
        <v>86170</v>
      </c>
      <c r="D21" s="84">
        <v>3469</v>
      </c>
      <c r="E21" s="84">
        <v>8593</v>
      </c>
      <c r="G21" s="94">
        <v>772.44</v>
      </c>
      <c r="H21" s="94">
        <v>3542.21</v>
      </c>
      <c r="I21" s="94">
        <v>2340.4</v>
      </c>
      <c r="J21" s="94">
        <v>1264.74</v>
      </c>
      <c r="K21" s="94">
        <f>'1.10 '!B20</f>
        <v>1102.01</v>
      </c>
    </row>
    <row r="22" spans="1:12">
      <c r="A22" s="76">
        <v>1995</v>
      </c>
      <c r="B22" s="84">
        <v>176057</v>
      </c>
      <c r="C22" s="84">
        <v>92660</v>
      </c>
      <c r="D22" s="84">
        <v>3792</v>
      </c>
      <c r="E22" s="84">
        <v>9635</v>
      </c>
      <c r="G22" s="94">
        <v>807.2</v>
      </c>
      <c r="H22" s="94">
        <v>3724.15</v>
      </c>
      <c r="I22" s="94">
        <v>2463.6</v>
      </c>
      <c r="J22" s="94">
        <v>1354.38</v>
      </c>
      <c r="K22" s="94">
        <f>'1.10 '!B21</f>
        <v>1154.9000000000001</v>
      </c>
    </row>
    <row r="23" spans="1:12">
      <c r="A23" s="76">
        <v>1996</v>
      </c>
      <c r="B23" s="84">
        <v>187374</v>
      </c>
      <c r="C23" s="84">
        <v>99595</v>
      </c>
      <c r="D23" s="84">
        <v>4087</v>
      </c>
      <c r="E23" s="84">
        <v>10653</v>
      </c>
      <c r="G23" s="94">
        <v>847.41</v>
      </c>
      <c r="H23" s="94">
        <v>3914.02</v>
      </c>
      <c r="I23" s="94">
        <v>2541.0100000000002</v>
      </c>
      <c r="J23" s="94">
        <v>1426.46</v>
      </c>
      <c r="K23" s="94">
        <f>'1.10 '!B22</f>
        <v>1212.1400000000001</v>
      </c>
    </row>
    <row r="24" spans="1:12">
      <c r="A24" s="76">
        <v>1997</v>
      </c>
      <c r="B24" s="84">
        <v>199737</v>
      </c>
      <c r="C24" s="84">
        <v>106660</v>
      </c>
      <c r="D24" s="84">
        <v>4363</v>
      </c>
      <c r="E24" s="84">
        <v>11663</v>
      </c>
      <c r="G24" s="94">
        <v>890.54</v>
      </c>
      <c r="H24" s="94">
        <v>4099.09</v>
      </c>
      <c r="I24" s="94">
        <v>2609.29</v>
      </c>
      <c r="J24" s="94">
        <v>1481.88</v>
      </c>
      <c r="K24" s="94">
        <f>'1.10 '!B23</f>
        <v>1270.01</v>
      </c>
    </row>
    <row r="25" spans="1:12">
      <c r="A25" s="76">
        <v>1998</v>
      </c>
      <c r="B25" s="84">
        <v>212337</v>
      </c>
      <c r="C25" s="84">
        <v>114178</v>
      </c>
      <c r="D25" s="84">
        <v>4749</v>
      </c>
      <c r="E25" s="84">
        <v>12836</v>
      </c>
      <c r="G25" s="94">
        <v>934.22</v>
      </c>
      <c r="H25" s="94">
        <v>4291.3100000000004</v>
      </c>
      <c r="I25" s="94">
        <v>2732.7</v>
      </c>
      <c r="J25" s="94">
        <v>1554.21</v>
      </c>
      <c r="K25" s="94">
        <f>'1.10 '!B24</f>
        <v>1330.1</v>
      </c>
    </row>
    <row r="26" spans="1:12">
      <c r="A26" s="76">
        <v>1999</v>
      </c>
      <c r="B26" s="84">
        <v>224647</v>
      </c>
      <c r="C26" s="84">
        <v>120327</v>
      </c>
      <c r="D26" s="84">
        <v>5101</v>
      </c>
      <c r="E26" s="84">
        <v>14001</v>
      </c>
      <c r="G26" s="94">
        <v>975.22</v>
      </c>
      <c r="H26" s="94">
        <v>4420.21</v>
      </c>
      <c r="I26" s="94">
        <v>2820.29</v>
      </c>
      <c r="J26" s="94">
        <v>1610.44</v>
      </c>
      <c r="K26" s="94">
        <f>'1.10 '!B25</f>
        <v>1381.11</v>
      </c>
    </row>
    <row r="27" spans="1:12">
      <c r="A27" s="76">
        <v>2000</v>
      </c>
      <c r="B27" s="84">
        <v>237414</v>
      </c>
      <c r="C27" s="84">
        <v>126180</v>
      </c>
      <c r="D27" s="84">
        <v>5402</v>
      </c>
      <c r="E27" s="84">
        <v>15250</v>
      </c>
      <c r="G27" s="94">
        <v>1018.18</v>
      </c>
      <c r="H27" s="94">
        <v>4525.87</v>
      </c>
      <c r="I27" s="94">
        <v>2766.19</v>
      </c>
      <c r="J27" s="94">
        <v>1650.54</v>
      </c>
      <c r="K27" s="94">
        <f>'1.10 '!B26</f>
        <v>1428.96</v>
      </c>
    </row>
    <row r="28" spans="1:12">
      <c r="A28" s="76">
        <v>2001</v>
      </c>
      <c r="B28" s="84">
        <v>249446</v>
      </c>
      <c r="C28" s="84">
        <v>131687</v>
      </c>
      <c r="D28" s="84">
        <v>5699</v>
      </c>
      <c r="E28" s="84">
        <v>16479</v>
      </c>
      <c r="G28" s="94">
        <v>1055.8399999999999</v>
      </c>
      <c r="H28" s="94">
        <v>4614.4799999999996</v>
      </c>
      <c r="I28" s="94">
        <v>2792.81</v>
      </c>
      <c r="J28" s="94">
        <v>1690.45</v>
      </c>
      <c r="K28" s="94">
        <f>'1.10 '!B27</f>
        <v>1471.39</v>
      </c>
      <c r="L28" s="52"/>
    </row>
    <row r="29" spans="1:12">
      <c r="A29" s="76">
        <v>2002</v>
      </c>
      <c r="B29" s="84">
        <v>260469</v>
      </c>
      <c r="C29" s="84">
        <v>137562</v>
      </c>
      <c r="D29" s="84">
        <v>5894</v>
      </c>
      <c r="E29" s="84">
        <v>17712</v>
      </c>
      <c r="G29" s="94">
        <v>1087.06</v>
      </c>
      <c r="H29" s="94">
        <v>4708.6899999999996</v>
      </c>
      <c r="I29" s="94">
        <v>2763.22</v>
      </c>
      <c r="J29" s="94">
        <v>1730.53</v>
      </c>
      <c r="K29" s="94">
        <f>'1.10 '!B28</f>
        <v>1508.12</v>
      </c>
    </row>
    <row r="30" spans="1:12">
      <c r="A30" s="76">
        <v>2003</v>
      </c>
      <c r="B30" s="84">
        <v>270855</v>
      </c>
      <c r="C30" s="84">
        <v>143272</v>
      </c>
      <c r="D30" s="84">
        <v>6057</v>
      </c>
      <c r="E30" s="84">
        <v>18916</v>
      </c>
      <c r="G30" s="94">
        <v>1114.8</v>
      </c>
      <c r="H30" s="94">
        <v>4788.62</v>
      </c>
      <c r="I30" s="94">
        <v>2724.74</v>
      </c>
      <c r="J30" s="94">
        <v>1760.16</v>
      </c>
      <c r="K30" s="94">
        <f>'1.10 '!B29</f>
        <v>1540</v>
      </c>
      <c r="L30" s="31"/>
    </row>
    <row r="31" spans="1:12">
      <c r="A31" s="76">
        <v>2004</v>
      </c>
      <c r="B31" s="84">
        <v>282385</v>
      </c>
      <c r="C31" s="84">
        <v>148061</v>
      </c>
      <c r="D31" s="84">
        <v>6315</v>
      </c>
      <c r="E31" s="84">
        <v>20160</v>
      </c>
      <c r="G31" s="94">
        <v>1145.68</v>
      </c>
      <c r="H31" s="94">
        <v>4822.53</v>
      </c>
      <c r="I31" s="94">
        <v>2713.9</v>
      </c>
      <c r="J31" s="94">
        <v>1781.6</v>
      </c>
      <c r="K31" s="94">
        <f>'1.10 '!B30</f>
        <v>1570.48</v>
      </c>
      <c r="L31" s="31"/>
    </row>
    <row r="32" spans="1:12">
      <c r="A32" s="76">
        <v>2005</v>
      </c>
      <c r="B32" s="84">
        <v>293914</v>
      </c>
      <c r="C32" s="84">
        <v>153734</v>
      </c>
      <c r="D32" s="84">
        <v>6536</v>
      </c>
      <c r="E32" s="84">
        <v>21497</v>
      </c>
      <c r="G32" s="94">
        <v>1175.1099999999999</v>
      </c>
      <c r="H32" s="94">
        <v>4878.0200000000004</v>
      </c>
      <c r="I32" s="94">
        <v>2670.24</v>
      </c>
      <c r="J32" s="94">
        <v>1809.13</v>
      </c>
      <c r="K32" s="94">
        <f>'1.10 '!B31</f>
        <v>1601.9</v>
      </c>
    </row>
    <row r="33" spans="1:13">
      <c r="A33" s="76">
        <v>2006</v>
      </c>
      <c r="B33" s="84">
        <v>306471</v>
      </c>
      <c r="C33" s="84">
        <v>160083</v>
      </c>
      <c r="D33" s="84">
        <v>6774</v>
      </c>
      <c r="E33" s="84">
        <v>23264</v>
      </c>
      <c r="G33" s="94">
        <v>1206.8499999999999</v>
      </c>
      <c r="H33" s="94">
        <v>4951.42</v>
      </c>
      <c r="I33" s="94">
        <v>2640.26</v>
      </c>
      <c r="J33" s="94">
        <v>1862.48</v>
      </c>
      <c r="K33" s="94">
        <f>'1.10 '!B32</f>
        <v>1638.27</v>
      </c>
      <c r="L33" s="80"/>
    </row>
    <row r="34" spans="1:13">
      <c r="A34" s="76">
        <v>2007</v>
      </c>
      <c r="B34" s="84">
        <v>318053</v>
      </c>
      <c r="C34" s="84">
        <v>166604</v>
      </c>
      <c r="D34" s="84">
        <v>7080</v>
      </c>
      <c r="E34" s="84">
        <v>25138</v>
      </c>
      <c r="G34" s="94">
        <v>1232.6400000000001</v>
      </c>
      <c r="H34" s="94">
        <v>5027.99</v>
      </c>
      <c r="I34" s="94">
        <v>2629.66</v>
      </c>
      <c r="J34" s="94">
        <v>1916.26</v>
      </c>
      <c r="K34" s="94">
        <f>'1.10 '!B33</f>
        <v>1669.54</v>
      </c>
      <c r="L34" s="80"/>
    </row>
    <row r="35" spans="1:13">
      <c r="A35" s="76">
        <v>2008</v>
      </c>
      <c r="B35" s="84">
        <v>329714</v>
      </c>
      <c r="C35" s="84">
        <v>173329</v>
      </c>
      <c r="D35" s="84">
        <v>7300</v>
      </c>
      <c r="E35" s="84">
        <v>27122</v>
      </c>
      <c r="G35" s="94">
        <v>1257.77</v>
      </c>
      <c r="H35" s="94">
        <v>5103.21</v>
      </c>
      <c r="I35" s="94">
        <v>2590.89</v>
      </c>
      <c r="J35" s="94">
        <v>1973.56</v>
      </c>
      <c r="K35" s="94">
        <f>'1.10 '!B34</f>
        <v>1699.94</v>
      </c>
      <c r="L35" s="80"/>
    </row>
    <row r="36" spans="1:13">
      <c r="A36" s="76">
        <v>2009</v>
      </c>
      <c r="B36" s="84">
        <v>342160</v>
      </c>
      <c r="C36" s="84">
        <v>180330</v>
      </c>
      <c r="D36" s="84">
        <v>7613</v>
      </c>
      <c r="E36" s="84">
        <v>29345</v>
      </c>
      <c r="F36" s="87"/>
      <c r="G36" s="94">
        <v>1284.97</v>
      </c>
      <c r="H36" s="94">
        <v>5180.8500000000004</v>
      </c>
      <c r="I36" s="94">
        <v>2570.9299999999998</v>
      </c>
      <c r="J36" s="94">
        <v>2039.79</v>
      </c>
      <c r="K36" s="94">
        <f>'1.10 '!B35</f>
        <v>1732.98</v>
      </c>
    </row>
    <row r="37" spans="1:13">
      <c r="A37" s="76">
        <v>2010</v>
      </c>
      <c r="B37" s="84">
        <v>354460</v>
      </c>
      <c r="C37" s="84">
        <v>186785</v>
      </c>
      <c r="D37" s="84">
        <v>7968</v>
      </c>
      <c r="E37" s="84">
        <v>31528</v>
      </c>
      <c r="F37" s="87"/>
      <c r="G37" s="94">
        <v>1310.99</v>
      </c>
      <c r="H37" s="94">
        <v>5242.42</v>
      </c>
      <c r="I37" s="94">
        <v>2565.56</v>
      </c>
      <c r="J37" s="94">
        <v>2101.31</v>
      </c>
      <c r="K37" s="94">
        <f>'1.10 '!B36</f>
        <v>1762.58</v>
      </c>
    </row>
    <row r="39" spans="1:13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3">
      <c r="A40" s="57"/>
      <c r="B40" s="80"/>
      <c r="C40" s="80"/>
      <c r="D40" s="80"/>
      <c r="E40" s="80"/>
      <c r="F40" s="80"/>
      <c r="G40" s="63"/>
      <c r="H40" s="80"/>
      <c r="I40" s="80"/>
      <c r="J40" s="80"/>
      <c r="K40" s="80"/>
      <c r="L40" s="80"/>
      <c r="M40" s="80"/>
    </row>
    <row r="41" spans="1:13">
      <c r="A41" s="57"/>
      <c r="B41" s="80"/>
      <c r="C41" s="80"/>
      <c r="D41" s="80"/>
      <c r="E41" s="80"/>
      <c r="F41" s="80"/>
      <c r="G41" s="67"/>
      <c r="H41" s="80"/>
      <c r="I41" s="80"/>
      <c r="J41" s="80"/>
      <c r="K41" s="80"/>
      <c r="L41" s="80"/>
      <c r="M41" s="80"/>
    </row>
    <row r="42" spans="1:13">
      <c r="A42" s="57"/>
      <c r="B42" s="80"/>
      <c r="C42" s="80"/>
      <c r="D42" s="80"/>
      <c r="E42" s="80"/>
      <c r="F42" s="80"/>
      <c r="G42" s="67"/>
      <c r="H42" s="80"/>
      <c r="I42" s="80"/>
      <c r="J42" s="80"/>
      <c r="K42" s="80"/>
      <c r="L42" s="80"/>
      <c r="M42" s="80"/>
    </row>
    <row r="43" spans="1:13">
      <c r="A43" s="57"/>
      <c r="B43" s="80"/>
      <c r="C43" s="80"/>
      <c r="D43" s="80"/>
      <c r="E43" s="80"/>
      <c r="F43" s="80"/>
      <c r="G43" s="67"/>
      <c r="H43" s="80"/>
      <c r="I43" s="80"/>
      <c r="J43" s="80"/>
      <c r="K43" s="80"/>
      <c r="L43" s="80"/>
      <c r="M43" s="80"/>
    </row>
    <row r="44" spans="1:13">
      <c r="A44" s="57"/>
      <c r="B44" s="80"/>
      <c r="C44" s="80"/>
      <c r="D44" s="80"/>
      <c r="E44" s="80"/>
      <c r="F44" s="80"/>
    </row>
    <row r="45" spans="1:13">
      <c r="A45" s="57"/>
      <c r="B45" s="80"/>
      <c r="C45" s="80"/>
      <c r="D45" s="80"/>
      <c r="E45" s="80"/>
      <c r="F45" s="80"/>
      <c r="G45" s="88"/>
      <c r="H45" s="80"/>
      <c r="I45" s="80"/>
      <c r="J45" s="80"/>
      <c r="K45" s="80"/>
      <c r="L45" s="80"/>
      <c r="M45" s="80"/>
    </row>
    <row r="46" spans="1:13">
      <c r="B46" s="80"/>
      <c r="C46" s="80"/>
      <c r="D46" s="80"/>
      <c r="E46" s="80"/>
      <c r="F46" s="80"/>
    </row>
    <row r="47" spans="1:13">
      <c r="A47" s="57"/>
      <c r="B47" s="80"/>
      <c r="C47" s="80"/>
      <c r="D47" s="80"/>
      <c r="E47" s="80"/>
      <c r="F47" s="80"/>
      <c r="G47" s="80"/>
      <c r="H47" s="80"/>
      <c r="I47" s="80"/>
      <c r="J47" s="80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1"/>
  <sheetViews>
    <sheetView showGridLines="0" zoomScaleNormal="100" workbookViewId="0"/>
  </sheetViews>
  <sheetFormatPr defaultRowHeight="15"/>
  <cols>
    <col min="1" max="1" width="9.140625" style="16"/>
    <col min="2" max="22" width="7.140625" style="16" customWidth="1"/>
    <col min="23" max="243" width="9.140625" style="16"/>
    <col min="244" max="244" width="27.28515625" style="16" customWidth="1"/>
    <col min="245" max="245" width="20.5703125" style="16" customWidth="1"/>
    <col min="246" max="249" width="9.5703125" style="16" customWidth="1"/>
    <col min="250" max="499" width="9.140625" style="16"/>
    <col min="500" max="500" width="27.28515625" style="16" customWidth="1"/>
    <col min="501" max="501" width="20.5703125" style="16" customWidth="1"/>
    <col min="502" max="505" width="9.5703125" style="16" customWidth="1"/>
    <col min="506" max="755" width="9.140625" style="16"/>
    <col min="756" max="756" width="27.28515625" style="16" customWidth="1"/>
    <col min="757" max="757" width="20.5703125" style="16" customWidth="1"/>
    <col min="758" max="761" width="9.5703125" style="16" customWidth="1"/>
    <col min="762" max="1011" width="9.140625" style="16"/>
    <col min="1012" max="1012" width="27.28515625" style="16" customWidth="1"/>
    <col min="1013" max="1013" width="20.5703125" style="16" customWidth="1"/>
    <col min="1014" max="1017" width="9.5703125" style="16" customWidth="1"/>
    <col min="1018" max="1267" width="9.140625" style="16"/>
    <col min="1268" max="1268" width="27.28515625" style="16" customWidth="1"/>
    <col min="1269" max="1269" width="20.5703125" style="16" customWidth="1"/>
    <col min="1270" max="1273" width="9.5703125" style="16" customWidth="1"/>
    <col min="1274" max="1523" width="9.140625" style="16"/>
    <col min="1524" max="1524" width="27.28515625" style="16" customWidth="1"/>
    <col min="1525" max="1525" width="20.5703125" style="16" customWidth="1"/>
    <col min="1526" max="1529" width="9.5703125" style="16" customWidth="1"/>
    <col min="1530" max="1779" width="9.140625" style="16"/>
    <col min="1780" max="1780" width="27.28515625" style="16" customWidth="1"/>
    <col min="1781" max="1781" width="20.5703125" style="16" customWidth="1"/>
    <col min="1782" max="1785" width="9.5703125" style="16" customWidth="1"/>
    <col min="1786" max="2035" width="9.140625" style="16"/>
    <col min="2036" max="2036" width="27.28515625" style="16" customWidth="1"/>
    <col min="2037" max="2037" width="20.5703125" style="16" customWidth="1"/>
    <col min="2038" max="2041" width="9.5703125" style="16" customWidth="1"/>
    <col min="2042" max="2291" width="9.140625" style="16"/>
    <col min="2292" max="2292" width="27.28515625" style="16" customWidth="1"/>
    <col min="2293" max="2293" width="20.5703125" style="16" customWidth="1"/>
    <col min="2294" max="2297" width="9.5703125" style="16" customWidth="1"/>
    <col min="2298" max="2547" width="9.140625" style="16"/>
    <col min="2548" max="2548" width="27.28515625" style="16" customWidth="1"/>
    <col min="2549" max="2549" width="20.5703125" style="16" customWidth="1"/>
    <col min="2550" max="2553" width="9.5703125" style="16" customWidth="1"/>
    <col min="2554" max="2803" width="9.140625" style="16"/>
    <col min="2804" max="2804" width="27.28515625" style="16" customWidth="1"/>
    <col min="2805" max="2805" width="20.5703125" style="16" customWidth="1"/>
    <col min="2806" max="2809" width="9.5703125" style="16" customWidth="1"/>
    <col min="2810" max="3059" width="9.140625" style="16"/>
    <col min="3060" max="3060" width="27.28515625" style="16" customWidth="1"/>
    <col min="3061" max="3061" width="20.5703125" style="16" customWidth="1"/>
    <col min="3062" max="3065" width="9.5703125" style="16" customWidth="1"/>
    <col min="3066" max="3315" width="9.140625" style="16"/>
    <col min="3316" max="3316" width="27.28515625" style="16" customWidth="1"/>
    <col min="3317" max="3317" width="20.5703125" style="16" customWidth="1"/>
    <col min="3318" max="3321" width="9.5703125" style="16" customWidth="1"/>
    <col min="3322" max="3571" width="9.140625" style="16"/>
    <col min="3572" max="3572" width="27.28515625" style="16" customWidth="1"/>
    <col min="3573" max="3573" width="20.5703125" style="16" customWidth="1"/>
    <col min="3574" max="3577" width="9.5703125" style="16" customWidth="1"/>
    <col min="3578" max="3827" width="9.140625" style="16"/>
    <col min="3828" max="3828" width="27.28515625" style="16" customWidth="1"/>
    <col min="3829" max="3829" width="20.5703125" style="16" customWidth="1"/>
    <col min="3830" max="3833" width="9.5703125" style="16" customWidth="1"/>
    <col min="3834" max="4083" width="9.140625" style="16"/>
    <col min="4084" max="4084" width="27.28515625" style="16" customWidth="1"/>
    <col min="4085" max="4085" width="20.5703125" style="16" customWidth="1"/>
    <col min="4086" max="4089" width="9.5703125" style="16" customWidth="1"/>
    <col min="4090" max="4339" width="9.140625" style="16"/>
    <col min="4340" max="4340" width="27.28515625" style="16" customWidth="1"/>
    <col min="4341" max="4341" width="20.5703125" style="16" customWidth="1"/>
    <col min="4342" max="4345" width="9.5703125" style="16" customWidth="1"/>
    <col min="4346" max="4595" width="9.140625" style="16"/>
    <col min="4596" max="4596" width="27.28515625" style="16" customWidth="1"/>
    <col min="4597" max="4597" width="20.5703125" style="16" customWidth="1"/>
    <col min="4598" max="4601" width="9.5703125" style="16" customWidth="1"/>
    <col min="4602" max="4851" width="9.140625" style="16"/>
    <col min="4852" max="4852" width="27.28515625" style="16" customWidth="1"/>
    <col min="4853" max="4853" width="20.5703125" style="16" customWidth="1"/>
    <col min="4854" max="4857" width="9.5703125" style="16" customWidth="1"/>
    <col min="4858" max="5107" width="9.140625" style="16"/>
    <col min="5108" max="5108" width="27.28515625" style="16" customWidth="1"/>
    <col min="5109" max="5109" width="20.5703125" style="16" customWidth="1"/>
    <col min="5110" max="5113" width="9.5703125" style="16" customWidth="1"/>
    <col min="5114" max="5363" width="9.140625" style="16"/>
    <col min="5364" max="5364" width="27.28515625" style="16" customWidth="1"/>
    <col min="5365" max="5365" width="20.5703125" style="16" customWidth="1"/>
    <col min="5366" max="5369" width="9.5703125" style="16" customWidth="1"/>
    <col min="5370" max="5619" width="9.140625" style="16"/>
    <col min="5620" max="5620" width="27.28515625" style="16" customWidth="1"/>
    <col min="5621" max="5621" width="20.5703125" style="16" customWidth="1"/>
    <col min="5622" max="5625" width="9.5703125" style="16" customWidth="1"/>
    <col min="5626" max="5875" width="9.140625" style="16"/>
    <col min="5876" max="5876" width="27.28515625" style="16" customWidth="1"/>
    <col min="5877" max="5877" width="20.5703125" style="16" customWidth="1"/>
    <col min="5878" max="5881" width="9.5703125" style="16" customWidth="1"/>
    <col min="5882" max="6131" width="9.140625" style="16"/>
    <col min="6132" max="6132" width="27.28515625" style="16" customWidth="1"/>
    <col min="6133" max="6133" width="20.5703125" style="16" customWidth="1"/>
    <col min="6134" max="6137" width="9.5703125" style="16" customWidth="1"/>
    <col min="6138" max="6387" width="9.140625" style="16"/>
    <col min="6388" max="6388" width="27.28515625" style="16" customWidth="1"/>
    <col min="6389" max="6389" width="20.5703125" style="16" customWidth="1"/>
    <col min="6390" max="6393" width="9.5703125" style="16" customWidth="1"/>
    <col min="6394" max="6643" width="9.140625" style="16"/>
    <col min="6644" max="6644" width="27.28515625" style="16" customWidth="1"/>
    <col min="6645" max="6645" width="20.5703125" style="16" customWidth="1"/>
    <col min="6646" max="6649" width="9.5703125" style="16" customWidth="1"/>
    <col min="6650" max="6899" width="9.140625" style="16"/>
    <col min="6900" max="6900" width="27.28515625" style="16" customWidth="1"/>
    <col min="6901" max="6901" width="20.5703125" style="16" customWidth="1"/>
    <col min="6902" max="6905" width="9.5703125" style="16" customWidth="1"/>
    <col min="6906" max="7155" width="9.140625" style="16"/>
    <col min="7156" max="7156" width="27.28515625" style="16" customWidth="1"/>
    <col min="7157" max="7157" width="20.5703125" style="16" customWidth="1"/>
    <col min="7158" max="7161" width="9.5703125" style="16" customWidth="1"/>
    <col min="7162" max="7411" width="9.140625" style="16"/>
    <col min="7412" max="7412" width="27.28515625" style="16" customWidth="1"/>
    <col min="7413" max="7413" width="20.5703125" style="16" customWidth="1"/>
    <col min="7414" max="7417" width="9.5703125" style="16" customWidth="1"/>
    <col min="7418" max="7667" width="9.140625" style="16"/>
    <col min="7668" max="7668" width="27.28515625" style="16" customWidth="1"/>
    <col min="7669" max="7669" width="20.5703125" style="16" customWidth="1"/>
    <col min="7670" max="7673" width="9.5703125" style="16" customWidth="1"/>
    <col min="7674" max="7923" width="9.140625" style="16"/>
    <col min="7924" max="7924" width="27.28515625" style="16" customWidth="1"/>
    <col min="7925" max="7925" width="20.5703125" style="16" customWidth="1"/>
    <col min="7926" max="7929" width="9.5703125" style="16" customWidth="1"/>
    <col min="7930" max="8179" width="9.140625" style="16"/>
    <col min="8180" max="8180" width="27.28515625" style="16" customWidth="1"/>
    <col min="8181" max="8181" width="20.5703125" style="16" customWidth="1"/>
    <col min="8182" max="8185" width="9.5703125" style="16" customWidth="1"/>
    <col min="8186" max="8435" width="9.140625" style="16"/>
    <col min="8436" max="8436" width="27.28515625" style="16" customWidth="1"/>
    <col min="8437" max="8437" width="20.5703125" style="16" customWidth="1"/>
    <col min="8438" max="8441" width="9.5703125" style="16" customWidth="1"/>
    <col min="8442" max="8691" width="9.140625" style="16"/>
    <col min="8692" max="8692" width="27.28515625" style="16" customWidth="1"/>
    <col min="8693" max="8693" width="20.5703125" style="16" customWidth="1"/>
    <col min="8694" max="8697" width="9.5703125" style="16" customWidth="1"/>
    <col min="8698" max="8947" width="9.140625" style="16"/>
    <col min="8948" max="8948" width="27.28515625" style="16" customWidth="1"/>
    <col min="8949" max="8949" width="20.5703125" style="16" customWidth="1"/>
    <col min="8950" max="8953" width="9.5703125" style="16" customWidth="1"/>
    <col min="8954" max="9203" width="9.140625" style="16"/>
    <col min="9204" max="9204" width="27.28515625" style="16" customWidth="1"/>
    <col min="9205" max="9205" width="20.5703125" style="16" customWidth="1"/>
    <col min="9206" max="9209" width="9.5703125" style="16" customWidth="1"/>
    <col min="9210" max="9459" width="9.140625" style="16"/>
    <col min="9460" max="9460" width="27.28515625" style="16" customWidth="1"/>
    <col min="9461" max="9461" width="20.5703125" style="16" customWidth="1"/>
    <col min="9462" max="9465" width="9.5703125" style="16" customWidth="1"/>
    <col min="9466" max="9715" width="9.140625" style="16"/>
    <col min="9716" max="9716" width="27.28515625" style="16" customWidth="1"/>
    <col min="9717" max="9717" width="20.5703125" style="16" customWidth="1"/>
    <col min="9718" max="9721" width="9.5703125" style="16" customWidth="1"/>
    <col min="9722" max="9971" width="9.140625" style="16"/>
    <col min="9972" max="9972" width="27.28515625" style="16" customWidth="1"/>
    <col min="9973" max="9973" width="20.5703125" style="16" customWidth="1"/>
    <col min="9974" max="9977" width="9.5703125" style="16" customWidth="1"/>
    <col min="9978" max="10227" width="9.140625" style="16"/>
    <col min="10228" max="10228" width="27.28515625" style="16" customWidth="1"/>
    <col min="10229" max="10229" width="20.5703125" style="16" customWidth="1"/>
    <col min="10230" max="10233" width="9.5703125" style="16" customWidth="1"/>
    <col min="10234" max="10483" width="9.140625" style="16"/>
    <col min="10484" max="10484" width="27.28515625" style="16" customWidth="1"/>
    <col min="10485" max="10485" width="20.5703125" style="16" customWidth="1"/>
    <col min="10486" max="10489" width="9.5703125" style="16" customWidth="1"/>
    <col min="10490" max="10739" width="9.140625" style="16"/>
    <col min="10740" max="10740" width="27.28515625" style="16" customWidth="1"/>
    <col min="10741" max="10741" width="20.5703125" style="16" customWidth="1"/>
    <col min="10742" max="10745" width="9.5703125" style="16" customWidth="1"/>
    <col min="10746" max="10995" width="9.140625" style="16"/>
    <col min="10996" max="10996" width="27.28515625" style="16" customWidth="1"/>
    <col min="10997" max="10997" width="20.5703125" style="16" customWidth="1"/>
    <col min="10998" max="11001" width="9.5703125" style="16" customWidth="1"/>
    <col min="11002" max="11251" width="9.140625" style="16"/>
    <col min="11252" max="11252" width="27.28515625" style="16" customWidth="1"/>
    <col min="11253" max="11253" width="20.5703125" style="16" customWidth="1"/>
    <col min="11254" max="11257" width="9.5703125" style="16" customWidth="1"/>
    <col min="11258" max="11507" width="9.140625" style="16"/>
    <col min="11508" max="11508" width="27.28515625" style="16" customWidth="1"/>
    <col min="11509" max="11509" width="20.5703125" style="16" customWidth="1"/>
    <col min="11510" max="11513" width="9.5703125" style="16" customWidth="1"/>
    <col min="11514" max="11763" width="9.140625" style="16"/>
    <col min="11764" max="11764" width="27.28515625" style="16" customWidth="1"/>
    <col min="11765" max="11765" width="20.5703125" style="16" customWidth="1"/>
    <col min="11766" max="11769" width="9.5703125" style="16" customWidth="1"/>
    <col min="11770" max="12019" width="9.140625" style="16"/>
    <col min="12020" max="12020" width="27.28515625" style="16" customWidth="1"/>
    <col min="12021" max="12021" width="20.5703125" style="16" customWidth="1"/>
    <col min="12022" max="12025" width="9.5703125" style="16" customWidth="1"/>
    <col min="12026" max="12275" width="9.140625" style="16"/>
    <col min="12276" max="12276" width="27.28515625" style="16" customWidth="1"/>
    <col min="12277" max="12277" width="20.5703125" style="16" customWidth="1"/>
    <col min="12278" max="12281" width="9.5703125" style="16" customWidth="1"/>
    <col min="12282" max="12531" width="9.140625" style="16"/>
    <col min="12532" max="12532" width="27.28515625" style="16" customWidth="1"/>
    <col min="12533" max="12533" width="20.5703125" style="16" customWidth="1"/>
    <col min="12534" max="12537" width="9.5703125" style="16" customWidth="1"/>
    <col min="12538" max="12787" width="9.140625" style="16"/>
    <col min="12788" max="12788" width="27.28515625" style="16" customWidth="1"/>
    <col min="12789" max="12789" width="20.5703125" style="16" customWidth="1"/>
    <col min="12790" max="12793" width="9.5703125" style="16" customWidth="1"/>
    <col min="12794" max="13043" width="9.140625" style="16"/>
    <col min="13044" max="13044" width="27.28515625" style="16" customWidth="1"/>
    <col min="13045" max="13045" width="20.5703125" style="16" customWidth="1"/>
    <col min="13046" max="13049" width="9.5703125" style="16" customWidth="1"/>
    <col min="13050" max="13299" width="9.140625" style="16"/>
    <col min="13300" max="13300" width="27.28515625" style="16" customWidth="1"/>
    <col min="13301" max="13301" width="20.5703125" style="16" customWidth="1"/>
    <col min="13302" max="13305" width="9.5703125" style="16" customWidth="1"/>
    <col min="13306" max="13555" width="9.140625" style="16"/>
    <col min="13556" max="13556" width="27.28515625" style="16" customWidth="1"/>
    <col min="13557" max="13557" width="20.5703125" style="16" customWidth="1"/>
    <col min="13558" max="13561" width="9.5703125" style="16" customWidth="1"/>
    <col min="13562" max="13811" width="9.140625" style="16"/>
    <col min="13812" max="13812" width="27.28515625" style="16" customWidth="1"/>
    <col min="13813" max="13813" width="20.5703125" style="16" customWidth="1"/>
    <col min="13814" max="13817" width="9.5703125" style="16" customWidth="1"/>
    <col min="13818" max="14067" width="9.140625" style="16"/>
    <col min="14068" max="14068" width="27.28515625" style="16" customWidth="1"/>
    <col min="14069" max="14069" width="20.5703125" style="16" customWidth="1"/>
    <col min="14070" max="14073" width="9.5703125" style="16" customWidth="1"/>
    <col min="14074" max="14323" width="9.140625" style="16"/>
    <col min="14324" max="14324" width="27.28515625" style="16" customWidth="1"/>
    <col min="14325" max="14325" width="20.5703125" style="16" customWidth="1"/>
    <col min="14326" max="14329" width="9.5703125" style="16" customWidth="1"/>
    <col min="14330" max="14579" width="9.140625" style="16"/>
    <col min="14580" max="14580" width="27.28515625" style="16" customWidth="1"/>
    <col min="14581" max="14581" width="20.5703125" style="16" customWidth="1"/>
    <col min="14582" max="14585" width="9.5703125" style="16" customWidth="1"/>
    <col min="14586" max="14835" width="9.140625" style="16"/>
    <col min="14836" max="14836" width="27.28515625" style="16" customWidth="1"/>
    <col min="14837" max="14837" width="20.5703125" style="16" customWidth="1"/>
    <col min="14838" max="14841" width="9.5703125" style="16" customWidth="1"/>
    <col min="14842" max="15091" width="9.140625" style="16"/>
    <col min="15092" max="15092" width="27.28515625" style="16" customWidth="1"/>
    <col min="15093" max="15093" width="20.5703125" style="16" customWidth="1"/>
    <col min="15094" max="15097" width="9.5703125" style="16" customWidth="1"/>
    <col min="15098" max="15347" width="9.140625" style="16"/>
    <col min="15348" max="15348" width="27.28515625" style="16" customWidth="1"/>
    <col min="15349" max="15349" width="20.5703125" style="16" customWidth="1"/>
    <col min="15350" max="15353" width="9.5703125" style="16" customWidth="1"/>
    <col min="15354" max="15603" width="9.140625" style="16"/>
    <col min="15604" max="15604" width="27.28515625" style="16" customWidth="1"/>
    <col min="15605" max="15605" width="20.5703125" style="16" customWidth="1"/>
    <col min="15606" max="15609" width="9.5703125" style="16" customWidth="1"/>
    <col min="15610" max="15859" width="9.140625" style="16"/>
    <col min="15860" max="15860" width="27.28515625" style="16" customWidth="1"/>
    <col min="15861" max="15861" width="20.5703125" style="16" customWidth="1"/>
    <col min="15862" max="15865" width="9.5703125" style="16" customWidth="1"/>
    <col min="15866" max="16115" width="9.140625" style="16"/>
    <col min="16116" max="16116" width="27.28515625" style="16" customWidth="1"/>
    <col min="16117" max="16117" width="20.5703125" style="16" customWidth="1"/>
    <col min="16118" max="16121" width="9.5703125" style="16" customWidth="1"/>
    <col min="16122" max="16384" width="9.140625" style="16"/>
  </cols>
  <sheetData>
    <row r="1" spans="1:22">
      <c r="A1" s="55" t="s">
        <v>171</v>
      </c>
      <c r="B1" s="69"/>
    </row>
    <row r="2" spans="1:22">
      <c r="A2" s="55" t="s">
        <v>172</v>
      </c>
      <c r="B2" s="69"/>
    </row>
    <row r="3" spans="1:22">
      <c r="A3" s="55"/>
      <c r="B3" s="69"/>
    </row>
    <row r="4" spans="1:22">
      <c r="A4" s="55"/>
      <c r="B4" s="69"/>
      <c r="D4" s="50"/>
    </row>
    <row r="5" spans="1:22">
      <c r="A5" s="76"/>
      <c r="B5" s="310" t="s">
        <v>37</v>
      </c>
      <c r="C5" s="310"/>
      <c r="D5" s="309" t="s">
        <v>39</v>
      </c>
      <c r="E5" s="309"/>
      <c r="F5" s="311" t="s">
        <v>42</v>
      </c>
      <c r="G5" s="311"/>
      <c r="H5" s="309" t="s">
        <v>168</v>
      </c>
      <c r="I5" s="309"/>
      <c r="J5" s="309" t="s">
        <v>48</v>
      </c>
      <c r="K5" s="309"/>
      <c r="L5" s="76"/>
      <c r="M5" s="309" t="s">
        <v>37</v>
      </c>
      <c r="N5" s="309"/>
      <c r="O5" s="309" t="s">
        <v>173</v>
      </c>
      <c r="P5" s="309"/>
      <c r="Q5" s="309" t="s">
        <v>42</v>
      </c>
      <c r="R5" s="309"/>
      <c r="S5" s="309" t="s">
        <v>168</v>
      </c>
      <c r="T5" s="309"/>
      <c r="U5" s="309" t="s">
        <v>48</v>
      </c>
      <c r="V5" s="309"/>
    </row>
    <row r="6" spans="1:22">
      <c r="A6" s="76"/>
      <c r="B6" s="69" t="s">
        <v>174</v>
      </c>
      <c r="C6" s="70" t="s">
        <v>175</v>
      </c>
      <c r="D6" s="70" t="s">
        <v>174</v>
      </c>
      <c r="E6" s="70" t="s">
        <v>175</v>
      </c>
      <c r="F6" s="70" t="s">
        <v>174</v>
      </c>
      <c r="G6" s="50" t="s">
        <v>175</v>
      </c>
      <c r="H6" s="89" t="s">
        <v>174</v>
      </c>
      <c r="I6" s="89" t="s">
        <v>175</v>
      </c>
      <c r="J6" s="89" t="s">
        <v>174</v>
      </c>
      <c r="K6" s="50" t="s">
        <v>175</v>
      </c>
      <c r="M6" s="50" t="s">
        <v>176</v>
      </c>
      <c r="N6" s="50" t="s">
        <v>177</v>
      </c>
      <c r="O6" s="50" t="s">
        <v>176</v>
      </c>
      <c r="P6" s="50" t="s">
        <v>177</v>
      </c>
      <c r="Q6" s="50" t="s">
        <v>176</v>
      </c>
      <c r="R6" s="50" t="s">
        <v>177</v>
      </c>
      <c r="S6" s="50" t="s">
        <v>176</v>
      </c>
      <c r="T6" s="50" t="s">
        <v>177</v>
      </c>
      <c r="U6" s="50" t="s">
        <v>176</v>
      </c>
      <c r="V6" s="50" t="s">
        <v>177</v>
      </c>
    </row>
    <row r="7" spans="1:22">
      <c r="A7" s="90">
        <v>1986</v>
      </c>
      <c r="B7" s="91">
        <v>11.97</v>
      </c>
      <c r="C7" s="92">
        <v>29.53</v>
      </c>
      <c r="D7" s="92">
        <v>13.53</v>
      </c>
      <c r="E7" s="92">
        <v>41.62</v>
      </c>
      <c r="F7" s="92">
        <v>18.63</v>
      </c>
      <c r="G7" s="31">
        <v>38.53</v>
      </c>
      <c r="H7" s="31">
        <v>3.67</v>
      </c>
      <c r="I7" s="31">
        <v>8.5500000000000007</v>
      </c>
      <c r="J7" s="31"/>
      <c r="K7" s="31"/>
      <c r="L7" s="16">
        <v>1986</v>
      </c>
      <c r="M7" s="31">
        <v>88.47</v>
      </c>
      <c r="N7" s="31">
        <v>39.14</v>
      </c>
      <c r="O7" s="31">
        <v>428.43</v>
      </c>
      <c r="P7" s="31">
        <v>181.4</v>
      </c>
      <c r="Q7" s="31">
        <v>712.01</v>
      </c>
      <c r="R7" s="31">
        <v>295.18</v>
      </c>
      <c r="S7" s="31">
        <v>143.66</v>
      </c>
      <c r="T7" s="31">
        <v>157.16999999999999</v>
      </c>
      <c r="U7" s="31"/>
      <c r="V7" s="31"/>
    </row>
    <row r="8" spans="1:22">
      <c r="A8" s="90">
        <v>1987</v>
      </c>
      <c r="B8" s="91">
        <v>12.75</v>
      </c>
      <c r="C8" s="93">
        <v>30.45</v>
      </c>
      <c r="D8" s="93">
        <v>14.21</v>
      </c>
      <c r="E8" s="93">
        <v>43.37</v>
      </c>
      <c r="F8" s="93">
        <v>16.239999999999998</v>
      </c>
      <c r="G8" s="31">
        <v>54.03</v>
      </c>
      <c r="H8" s="31">
        <v>4.57</v>
      </c>
      <c r="I8" s="31">
        <v>9.1300000000000008</v>
      </c>
      <c r="J8" s="31"/>
      <c r="K8" s="31"/>
      <c r="L8" s="16">
        <v>1987</v>
      </c>
      <c r="M8" s="31">
        <v>103.8</v>
      </c>
      <c r="N8" s="31">
        <v>48.61</v>
      </c>
      <c r="O8" s="31">
        <v>501.72</v>
      </c>
      <c r="P8" s="31">
        <v>210.36</v>
      </c>
      <c r="Q8" s="31">
        <v>906.67</v>
      </c>
      <c r="R8" s="31">
        <v>328.2</v>
      </c>
      <c r="S8" s="31">
        <v>206.09</v>
      </c>
      <c r="T8" s="31">
        <v>162.11000000000001</v>
      </c>
      <c r="U8" s="31"/>
      <c r="V8" s="31"/>
    </row>
    <row r="9" spans="1:22">
      <c r="A9" s="90">
        <v>1988</v>
      </c>
      <c r="B9" s="91">
        <v>12.82</v>
      </c>
      <c r="C9" s="93">
        <v>31.41</v>
      </c>
      <c r="D9" s="93">
        <v>15.09</v>
      </c>
      <c r="E9" s="93">
        <v>46.19</v>
      </c>
      <c r="F9" s="93">
        <v>14.58</v>
      </c>
      <c r="G9" s="31">
        <v>58.19</v>
      </c>
      <c r="H9" s="31">
        <v>5.56</v>
      </c>
      <c r="I9" s="31">
        <v>10.53</v>
      </c>
      <c r="J9" s="31"/>
      <c r="K9" s="31"/>
      <c r="L9" s="16">
        <v>1988</v>
      </c>
      <c r="M9" s="31">
        <v>122.46</v>
      </c>
      <c r="N9" s="31">
        <v>59.07</v>
      </c>
      <c r="O9" s="31">
        <v>577.19000000000005</v>
      </c>
      <c r="P9" s="31">
        <v>243.46</v>
      </c>
      <c r="Q9" s="31">
        <v>1047.55</v>
      </c>
      <c r="R9" s="31">
        <v>410.59</v>
      </c>
      <c r="S9" s="31">
        <v>225.96</v>
      </c>
      <c r="T9" s="31">
        <v>162.97</v>
      </c>
      <c r="U9" s="31"/>
      <c r="V9" s="31"/>
    </row>
    <row r="10" spans="1:22">
      <c r="A10" s="90">
        <v>1989</v>
      </c>
      <c r="B10" s="91">
        <v>13.47</v>
      </c>
      <c r="C10" s="93">
        <v>32.799999999999997</v>
      </c>
      <c r="D10" s="93">
        <v>17.25</v>
      </c>
      <c r="E10" s="93">
        <v>50.29</v>
      </c>
      <c r="F10" s="93">
        <v>10.25</v>
      </c>
      <c r="G10" s="31">
        <v>67.5</v>
      </c>
      <c r="H10" s="31">
        <v>4.79</v>
      </c>
      <c r="I10" s="31">
        <v>11.63</v>
      </c>
      <c r="J10" s="31"/>
      <c r="K10" s="31"/>
      <c r="L10" s="16">
        <v>1989</v>
      </c>
      <c r="M10" s="31">
        <v>144.84</v>
      </c>
      <c r="N10" s="31">
        <v>73.87</v>
      </c>
      <c r="O10" s="31">
        <v>669.48</v>
      </c>
      <c r="P10" s="31">
        <v>292.02</v>
      </c>
      <c r="Q10" s="31">
        <v>1161.6099999999999</v>
      </c>
      <c r="R10" s="31">
        <v>560.65</v>
      </c>
      <c r="S10" s="31">
        <v>261.01</v>
      </c>
      <c r="T10" s="31">
        <v>182.17</v>
      </c>
      <c r="U10" s="31"/>
      <c r="V10" s="31"/>
    </row>
    <row r="11" spans="1:22">
      <c r="A11" s="90">
        <v>1990</v>
      </c>
      <c r="B11" s="91">
        <v>13.88</v>
      </c>
      <c r="C11" s="93">
        <v>34.32</v>
      </c>
      <c r="D11" s="93">
        <v>20.43</v>
      </c>
      <c r="E11" s="93">
        <v>54.97</v>
      </c>
      <c r="F11" s="93">
        <v>15.68</v>
      </c>
      <c r="G11" s="31">
        <v>63.52</v>
      </c>
      <c r="H11" s="31">
        <v>3.21</v>
      </c>
      <c r="I11" s="31">
        <v>13.08</v>
      </c>
      <c r="J11" s="31"/>
      <c r="K11" s="31"/>
      <c r="L11" s="16">
        <v>1990</v>
      </c>
      <c r="M11" s="31">
        <v>171.02</v>
      </c>
      <c r="N11" s="31">
        <v>90.15</v>
      </c>
      <c r="O11" s="31">
        <v>778.66</v>
      </c>
      <c r="P11" s="31">
        <v>379.34</v>
      </c>
      <c r="Q11" s="31">
        <v>1208.46</v>
      </c>
      <c r="R11" s="31">
        <v>625.48</v>
      </c>
      <c r="S11" s="31">
        <v>305.73</v>
      </c>
      <c r="T11" s="31">
        <v>245.05</v>
      </c>
      <c r="U11" s="31"/>
      <c r="V11" s="31"/>
    </row>
    <row r="12" spans="1:22">
      <c r="A12" s="76">
        <v>1991</v>
      </c>
      <c r="B12" s="91">
        <v>14.63</v>
      </c>
      <c r="C12" s="93">
        <v>35.869999999999997</v>
      </c>
      <c r="D12" s="93">
        <v>22.93</v>
      </c>
      <c r="E12" s="93">
        <v>57.07</v>
      </c>
      <c r="F12" s="93">
        <v>11.86</v>
      </c>
      <c r="G12" s="31">
        <v>63.49</v>
      </c>
      <c r="H12" s="31">
        <v>2.83</v>
      </c>
      <c r="I12" s="31">
        <v>12.05</v>
      </c>
      <c r="J12" s="31"/>
      <c r="K12" s="31"/>
      <c r="L12" s="16">
        <v>1991</v>
      </c>
      <c r="M12" s="31">
        <v>201.57</v>
      </c>
      <c r="N12" s="31">
        <v>111.32</v>
      </c>
      <c r="O12" s="31">
        <v>909.15</v>
      </c>
      <c r="P12" s="31">
        <v>482.31</v>
      </c>
      <c r="Q12" s="31">
        <v>1261.19</v>
      </c>
      <c r="R12" s="31">
        <v>670.78</v>
      </c>
      <c r="S12" s="31">
        <v>382.14</v>
      </c>
      <c r="T12" s="31">
        <v>281.2</v>
      </c>
      <c r="U12" s="31"/>
      <c r="V12" s="31"/>
    </row>
    <row r="13" spans="1:22">
      <c r="A13" s="76">
        <v>1992</v>
      </c>
      <c r="B13" s="91">
        <v>14.29</v>
      </c>
      <c r="C13" s="92">
        <v>36.630000000000003</v>
      </c>
      <c r="D13" s="92">
        <v>25.31</v>
      </c>
      <c r="E13" s="92">
        <v>60.45</v>
      </c>
      <c r="F13" s="92">
        <v>15.46</v>
      </c>
      <c r="G13" s="31">
        <v>64.03</v>
      </c>
      <c r="H13" s="31">
        <v>3.32</v>
      </c>
      <c r="I13" s="31">
        <v>11.84</v>
      </c>
      <c r="J13" s="31"/>
      <c r="K13" s="31"/>
      <c r="L13" s="16">
        <v>1992</v>
      </c>
      <c r="M13" s="31">
        <v>230.89</v>
      </c>
      <c r="N13" s="31">
        <v>132.74</v>
      </c>
      <c r="O13" s="31">
        <v>1037.06</v>
      </c>
      <c r="P13" s="31">
        <v>555.87</v>
      </c>
      <c r="Q13" s="31">
        <v>1451.9</v>
      </c>
      <c r="R13" s="31">
        <v>689.59</v>
      </c>
      <c r="S13" s="31">
        <v>427.59</v>
      </c>
      <c r="T13" s="31">
        <v>355.55</v>
      </c>
      <c r="U13" s="31"/>
      <c r="V13" s="31"/>
    </row>
    <row r="14" spans="1:22">
      <c r="A14" s="76">
        <v>1993</v>
      </c>
      <c r="B14" s="91">
        <v>13.96</v>
      </c>
      <c r="C14" s="92">
        <v>37.119999999999997</v>
      </c>
      <c r="D14" s="92">
        <v>25.63</v>
      </c>
      <c r="E14" s="92">
        <v>63.15</v>
      </c>
      <c r="F14" s="92">
        <v>14.56</v>
      </c>
      <c r="G14" s="31">
        <v>63.99</v>
      </c>
      <c r="H14" s="31">
        <v>2.78</v>
      </c>
      <c r="I14" s="31">
        <v>13.21</v>
      </c>
      <c r="J14" s="31"/>
      <c r="K14" s="31"/>
      <c r="L14" s="16">
        <v>1993</v>
      </c>
      <c r="M14" s="31">
        <v>256.58999999999997</v>
      </c>
      <c r="N14" s="31">
        <v>153.62</v>
      </c>
      <c r="O14" s="31">
        <v>1129.24</v>
      </c>
      <c r="P14" s="31">
        <v>619.71</v>
      </c>
      <c r="Q14" s="31">
        <v>1578.53</v>
      </c>
      <c r="R14" s="31">
        <v>867.2</v>
      </c>
      <c r="S14" s="31">
        <v>466.51</v>
      </c>
      <c r="T14" s="31">
        <v>402.04</v>
      </c>
      <c r="U14" s="31"/>
      <c r="V14" s="31"/>
    </row>
    <row r="15" spans="1:22">
      <c r="A15" s="76">
        <v>1994</v>
      </c>
      <c r="B15" s="91">
        <v>13.25</v>
      </c>
      <c r="C15" s="92">
        <v>37.659999999999997</v>
      </c>
      <c r="D15" s="92">
        <v>27.64</v>
      </c>
      <c r="E15" s="92">
        <v>67.819999999999993</v>
      </c>
      <c r="F15" s="92">
        <v>17.989999999999998</v>
      </c>
      <c r="G15" s="31">
        <v>66.11</v>
      </c>
      <c r="H15" s="31">
        <v>2.67</v>
      </c>
      <c r="I15" s="31">
        <v>13.62</v>
      </c>
      <c r="J15" s="31"/>
      <c r="K15" s="31"/>
      <c r="L15" s="16">
        <v>1994</v>
      </c>
      <c r="M15" s="31">
        <v>282.10000000000002</v>
      </c>
      <c r="N15" s="31">
        <v>173.33</v>
      </c>
      <c r="O15" s="31">
        <v>1204.0899999999999</v>
      </c>
      <c r="P15" s="31">
        <v>691.39</v>
      </c>
      <c r="Q15" s="31">
        <v>1740.62</v>
      </c>
      <c r="R15" s="31">
        <v>887.62</v>
      </c>
      <c r="S15" s="31">
        <v>493.18</v>
      </c>
      <c r="T15" s="31">
        <v>521.09</v>
      </c>
      <c r="U15" s="31"/>
      <c r="V15" s="31"/>
    </row>
    <row r="16" spans="1:22">
      <c r="A16" s="76">
        <v>1995</v>
      </c>
      <c r="B16" s="91">
        <v>12.27</v>
      </c>
      <c r="C16" s="92">
        <v>36.89</v>
      </c>
      <c r="D16" s="92">
        <v>29.71</v>
      </c>
      <c r="E16" s="92">
        <v>72.25</v>
      </c>
      <c r="F16" s="92">
        <v>13.32</v>
      </c>
      <c r="G16" s="31">
        <v>61.75</v>
      </c>
      <c r="H16" s="31">
        <v>2.3199999999999998</v>
      </c>
      <c r="I16" s="31">
        <v>15.42</v>
      </c>
      <c r="J16" s="31"/>
      <c r="K16" s="31"/>
      <c r="L16" s="16">
        <v>1995</v>
      </c>
      <c r="M16" s="31">
        <v>302.24</v>
      </c>
      <c r="N16" s="31">
        <v>193.01</v>
      </c>
      <c r="O16" s="31">
        <v>1285.1199999999999</v>
      </c>
      <c r="P16" s="31">
        <v>788.02</v>
      </c>
      <c r="Q16" s="31">
        <v>1753.67</v>
      </c>
      <c r="R16" s="31">
        <v>973.65</v>
      </c>
      <c r="S16" s="31">
        <v>560.05999999999995</v>
      </c>
      <c r="T16" s="31">
        <v>614.25</v>
      </c>
      <c r="U16" s="31"/>
      <c r="V16" s="31"/>
    </row>
    <row r="17" spans="1:22">
      <c r="A17" s="76">
        <v>1996</v>
      </c>
      <c r="B17" s="91">
        <v>11.45</v>
      </c>
      <c r="C17" s="92">
        <v>36.979999999999997</v>
      </c>
      <c r="D17" s="92">
        <v>30.36</v>
      </c>
      <c r="E17" s="92">
        <v>74.680000000000007</v>
      </c>
      <c r="F17" s="92">
        <v>13.17</v>
      </c>
      <c r="G17" s="31">
        <v>76.95</v>
      </c>
      <c r="H17" s="31">
        <v>2.4700000000000002</v>
      </c>
      <c r="I17" s="31">
        <v>13.77</v>
      </c>
      <c r="J17" s="31">
        <v>9.16</v>
      </c>
      <c r="K17" s="31">
        <v>35.6</v>
      </c>
      <c r="L17" s="16">
        <v>1996</v>
      </c>
      <c r="M17" s="31">
        <v>329.07</v>
      </c>
      <c r="N17" s="31">
        <v>220.93</v>
      </c>
      <c r="O17" s="31">
        <v>1420.58</v>
      </c>
      <c r="P17" s="31">
        <v>908.31</v>
      </c>
      <c r="Q17" s="31">
        <v>1723.42</v>
      </c>
      <c r="R17" s="31">
        <v>920.37</v>
      </c>
      <c r="S17" s="31">
        <v>588.47</v>
      </c>
      <c r="T17" s="31">
        <v>757.69</v>
      </c>
      <c r="U17" s="31">
        <v>1242.72</v>
      </c>
      <c r="V17" s="31">
        <v>945.08</v>
      </c>
    </row>
    <row r="18" spans="1:22">
      <c r="A18" s="76">
        <v>1997</v>
      </c>
      <c r="B18" s="91">
        <v>11.07</v>
      </c>
      <c r="C18" s="92">
        <v>35.840000000000003</v>
      </c>
      <c r="D18" s="92">
        <v>28.28</v>
      </c>
      <c r="E18" s="92">
        <v>77.459999999999994</v>
      </c>
      <c r="F18" s="92">
        <v>13.61</v>
      </c>
      <c r="G18" s="31">
        <v>71.06</v>
      </c>
      <c r="H18" s="31">
        <v>3.07</v>
      </c>
      <c r="I18" s="31">
        <v>15.24</v>
      </c>
      <c r="J18" s="31">
        <v>9.69</v>
      </c>
      <c r="K18" s="31">
        <v>33.090000000000003</v>
      </c>
      <c r="L18" s="16">
        <v>1997</v>
      </c>
      <c r="M18" s="31">
        <v>353.5</v>
      </c>
      <c r="N18" s="31">
        <v>258.38</v>
      </c>
      <c r="O18" s="31">
        <v>1551.06</v>
      </c>
      <c r="P18" s="31">
        <v>1037.58</v>
      </c>
      <c r="Q18" s="31">
        <v>1769.67</v>
      </c>
      <c r="R18" s="31">
        <v>1038.54</v>
      </c>
      <c r="S18" s="31">
        <v>634.66</v>
      </c>
      <c r="T18" s="31">
        <v>816.54</v>
      </c>
      <c r="U18" s="31">
        <v>1252.3</v>
      </c>
      <c r="V18" s="31">
        <v>965.19</v>
      </c>
    </row>
    <row r="19" spans="1:22">
      <c r="A19" s="76">
        <v>1998</v>
      </c>
      <c r="B19" s="91">
        <v>10.41</v>
      </c>
      <c r="C19" s="92">
        <v>35.590000000000003</v>
      </c>
      <c r="D19" s="92">
        <v>27.11</v>
      </c>
      <c r="E19" s="92">
        <v>77.099999999999994</v>
      </c>
      <c r="F19" s="92">
        <v>15</v>
      </c>
      <c r="G19" s="31">
        <v>80.69</v>
      </c>
      <c r="H19" s="31">
        <v>3.1</v>
      </c>
      <c r="I19" s="31">
        <v>15.4</v>
      </c>
      <c r="J19" s="31">
        <v>8.8800000000000008</v>
      </c>
      <c r="K19" s="31">
        <v>33.06</v>
      </c>
      <c r="L19" s="16">
        <v>1998</v>
      </c>
      <c r="M19" s="31">
        <v>383.27</v>
      </c>
      <c r="N19" s="31">
        <v>297.43</v>
      </c>
      <c r="O19" s="31">
        <v>1679.12</v>
      </c>
      <c r="P19" s="31">
        <v>1183.8</v>
      </c>
      <c r="Q19" s="31">
        <v>1780.56</v>
      </c>
      <c r="R19" s="31">
        <v>1176.55</v>
      </c>
      <c r="S19" s="31">
        <v>651.04999999999995</v>
      </c>
      <c r="T19" s="31">
        <v>868.08</v>
      </c>
      <c r="U19" s="31">
        <v>1270.0999999999999</v>
      </c>
      <c r="V19" s="31">
        <v>1001.3</v>
      </c>
    </row>
    <row r="20" spans="1:22">
      <c r="A20" s="76">
        <v>1999</v>
      </c>
      <c r="B20" s="91">
        <v>9.69</v>
      </c>
      <c r="C20" s="92">
        <v>35.479999999999997</v>
      </c>
      <c r="D20" s="92">
        <v>29.31</v>
      </c>
      <c r="E20" s="92">
        <v>78.14</v>
      </c>
      <c r="F20" s="92">
        <v>14.47</v>
      </c>
      <c r="G20" s="31">
        <v>72.97</v>
      </c>
      <c r="H20" s="31">
        <v>4.46</v>
      </c>
      <c r="I20" s="31">
        <v>16.350000000000001</v>
      </c>
      <c r="J20" s="31">
        <v>8.06</v>
      </c>
      <c r="K20" s="31">
        <v>33.409999999999997</v>
      </c>
      <c r="L20" s="16">
        <v>1999</v>
      </c>
      <c r="M20" s="31">
        <v>405.11</v>
      </c>
      <c r="N20" s="31">
        <v>334.86</v>
      </c>
      <c r="O20" s="31">
        <v>1731.86</v>
      </c>
      <c r="P20" s="31">
        <v>1270.6099999999999</v>
      </c>
      <c r="Q20" s="31">
        <v>1917.2</v>
      </c>
      <c r="R20" s="31">
        <v>1304.99</v>
      </c>
      <c r="S20" s="31">
        <v>674.4</v>
      </c>
      <c r="T20" s="31">
        <v>887.41</v>
      </c>
      <c r="U20" s="31">
        <v>1320.5</v>
      </c>
      <c r="V20" s="31">
        <v>1060.53</v>
      </c>
    </row>
    <row r="21" spans="1:22">
      <c r="A21" s="90">
        <v>2000</v>
      </c>
      <c r="B21" s="31">
        <v>9.17</v>
      </c>
      <c r="C21" s="31">
        <v>35.81</v>
      </c>
      <c r="D21" s="31">
        <v>31.67</v>
      </c>
      <c r="E21" s="31">
        <v>79.349999999999994</v>
      </c>
      <c r="F21" s="31">
        <v>16.149999999999999</v>
      </c>
      <c r="G21" s="31">
        <v>89.09</v>
      </c>
      <c r="H21" s="31">
        <v>3.86</v>
      </c>
      <c r="I21" s="31">
        <v>17.350000000000001</v>
      </c>
      <c r="J21" s="31">
        <v>8.4700000000000006</v>
      </c>
      <c r="K21" s="31">
        <v>36.229999999999997</v>
      </c>
      <c r="L21" s="16">
        <v>2000</v>
      </c>
      <c r="M21" s="31">
        <v>425.42</v>
      </c>
      <c r="N21" s="31">
        <v>367.64</v>
      </c>
      <c r="O21" s="31">
        <v>1739.5</v>
      </c>
      <c r="P21" s="31">
        <v>1331.89</v>
      </c>
      <c r="Q21" s="31">
        <v>1909.23</v>
      </c>
      <c r="R21" s="31">
        <v>1331.89</v>
      </c>
      <c r="S21" s="31">
        <v>659.84</v>
      </c>
      <c r="T21" s="31">
        <v>926.88</v>
      </c>
      <c r="U21" s="31">
        <v>1383.29</v>
      </c>
      <c r="V21" s="31">
        <v>1177.72</v>
      </c>
    </row>
    <row r="22" spans="1:22">
      <c r="A22" s="90">
        <v>2001</v>
      </c>
      <c r="B22" s="31">
        <v>9.02</v>
      </c>
      <c r="C22" s="31">
        <v>35.229999999999997</v>
      </c>
      <c r="D22" s="31">
        <v>33.67</v>
      </c>
      <c r="E22" s="31">
        <v>83.49</v>
      </c>
      <c r="F22" s="52">
        <v>26.13</v>
      </c>
      <c r="G22" s="31">
        <v>83.16</v>
      </c>
      <c r="H22" s="31">
        <v>4.4400000000000004</v>
      </c>
      <c r="I22" s="31">
        <v>17</v>
      </c>
      <c r="J22" s="31">
        <v>8.93</v>
      </c>
      <c r="K22" s="31">
        <v>37.729999999999997</v>
      </c>
      <c r="L22" s="16">
        <v>2001</v>
      </c>
      <c r="M22" s="31">
        <v>440.05</v>
      </c>
      <c r="N22" s="31">
        <v>399.47</v>
      </c>
      <c r="O22" s="31">
        <v>1753.26</v>
      </c>
      <c r="P22" s="31">
        <v>1364.66</v>
      </c>
      <c r="Q22" s="31">
        <v>1926.19</v>
      </c>
      <c r="R22" s="31">
        <v>1200.56</v>
      </c>
      <c r="S22" s="31">
        <v>675.08</v>
      </c>
      <c r="T22" s="31">
        <v>941.44</v>
      </c>
      <c r="U22" s="31">
        <v>1396.64</v>
      </c>
      <c r="V22" s="31">
        <v>1198.55</v>
      </c>
    </row>
    <row r="23" spans="1:22">
      <c r="A23" s="90">
        <v>2002</v>
      </c>
      <c r="B23" s="31">
        <v>8.61</v>
      </c>
      <c r="C23" s="31">
        <v>34.06</v>
      </c>
      <c r="D23" s="31">
        <v>32.72</v>
      </c>
      <c r="E23" s="31">
        <v>89.3</v>
      </c>
      <c r="F23" s="31">
        <v>28.54</v>
      </c>
      <c r="G23" s="31">
        <v>90.53</v>
      </c>
      <c r="H23" s="31">
        <v>3.97</v>
      </c>
      <c r="I23" s="31">
        <v>17.399999999999999</v>
      </c>
      <c r="J23" s="31">
        <v>9.7799999999999994</v>
      </c>
      <c r="K23" s="31">
        <v>36.07</v>
      </c>
      <c r="L23" s="16">
        <v>2002</v>
      </c>
      <c r="M23" s="31">
        <v>445.38</v>
      </c>
      <c r="N23" s="31">
        <v>422.85</v>
      </c>
      <c r="O23" s="31">
        <v>1741.74</v>
      </c>
      <c r="P23" s="31">
        <v>1436.35</v>
      </c>
      <c r="Q23" s="31">
        <v>1839.85</v>
      </c>
      <c r="R23" s="31">
        <v>1157.4000000000001</v>
      </c>
      <c r="S23" s="31">
        <v>642.28</v>
      </c>
      <c r="T23" s="31">
        <v>938.81</v>
      </c>
      <c r="U23" s="31">
        <v>1381.73</v>
      </c>
      <c r="V23" s="31">
        <v>1235.54</v>
      </c>
    </row>
    <row r="24" spans="1:22">
      <c r="A24" s="90">
        <v>2003</v>
      </c>
      <c r="B24" s="31">
        <v>7.69</v>
      </c>
      <c r="C24" s="31">
        <v>33.299999999999997</v>
      </c>
      <c r="D24" s="31">
        <v>33.22</v>
      </c>
      <c r="E24" s="31">
        <v>93.58</v>
      </c>
      <c r="F24" s="31">
        <v>25.1</v>
      </c>
      <c r="G24" s="31">
        <v>82.27</v>
      </c>
      <c r="H24" s="31">
        <v>4.72</v>
      </c>
      <c r="I24" s="31">
        <v>15.38</v>
      </c>
      <c r="J24" s="31">
        <v>8.66</v>
      </c>
      <c r="K24" s="31">
        <v>35.869999999999997</v>
      </c>
      <c r="L24" s="16">
        <v>2003</v>
      </c>
      <c r="M24" s="31">
        <v>443.44</v>
      </c>
      <c r="N24" s="31">
        <v>437.45</v>
      </c>
      <c r="O24" s="31">
        <v>1751.29</v>
      </c>
      <c r="P24" s="31">
        <v>1475.75</v>
      </c>
      <c r="Q24" s="31">
        <v>1726</v>
      </c>
      <c r="R24" s="31">
        <v>1185.3599999999999</v>
      </c>
      <c r="S24" s="31">
        <v>646.1</v>
      </c>
      <c r="T24" s="31">
        <v>898.19</v>
      </c>
      <c r="U24" s="31">
        <v>1348.03</v>
      </c>
      <c r="V24" s="31">
        <v>1190.25</v>
      </c>
    </row>
    <row r="25" spans="1:22">
      <c r="A25" s="90">
        <v>2004</v>
      </c>
      <c r="B25" s="31">
        <v>7.3</v>
      </c>
      <c r="C25" s="31">
        <v>33.56</v>
      </c>
      <c r="D25" s="31">
        <v>32.25</v>
      </c>
      <c r="E25" s="31">
        <v>101.12</v>
      </c>
      <c r="F25" s="31">
        <v>18.37</v>
      </c>
      <c r="G25" s="31">
        <v>85.18</v>
      </c>
      <c r="H25" s="31">
        <v>4.76</v>
      </c>
      <c r="I25" s="31">
        <v>17.899999999999999</v>
      </c>
      <c r="J25" s="31">
        <v>8.43</v>
      </c>
      <c r="K25" s="31">
        <v>37.049999999999997</v>
      </c>
      <c r="L25" s="16">
        <v>2004</v>
      </c>
      <c r="M25" s="31">
        <v>439.18</v>
      </c>
      <c r="N25" s="31">
        <v>450.83</v>
      </c>
      <c r="O25" s="31">
        <v>1696.97</v>
      </c>
      <c r="P25" s="31">
        <v>1483</v>
      </c>
      <c r="Q25" s="31">
        <v>1645.58</v>
      </c>
      <c r="R25" s="31">
        <v>1238.92</v>
      </c>
      <c r="S25" s="31">
        <v>623.16999999999996</v>
      </c>
      <c r="T25" s="31">
        <v>888.1</v>
      </c>
      <c r="U25" s="31">
        <v>1347.23</v>
      </c>
      <c r="V25" s="31">
        <v>1215.26</v>
      </c>
    </row>
    <row r="26" spans="1:22">
      <c r="A26" s="76">
        <v>2005</v>
      </c>
      <c r="B26" s="31">
        <v>7.17</v>
      </c>
      <c r="C26" s="31">
        <v>33.28</v>
      </c>
      <c r="D26" s="31">
        <v>33.18</v>
      </c>
      <c r="E26" s="31">
        <v>107.58</v>
      </c>
      <c r="F26" s="31">
        <v>21.96</v>
      </c>
      <c r="G26" s="31">
        <v>90.14</v>
      </c>
      <c r="H26" s="31">
        <v>4.62</v>
      </c>
      <c r="I26" s="31">
        <v>18.43</v>
      </c>
      <c r="J26" s="31">
        <v>8.06</v>
      </c>
      <c r="K26" s="31">
        <v>39.35</v>
      </c>
      <c r="L26" s="16">
        <v>2005</v>
      </c>
      <c r="M26" s="31">
        <v>437.41</v>
      </c>
      <c r="N26" s="31">
        <v>462.52</v>
      </c>
      <c r="O26" s="31">
        <v>1670.95</v>
      </c>
      <c r="P26" s="31">
        <v>1471.32</v>
      </c>
      <c r="Q26" s="31">
        <v>1530.9</v>
      </c>
      <c r="R26" s="31">
        <v>1182.6400000000001</v>
      </c>
      <c r="S26" s="31">
        <v>623.73</v>
      </c>
      <c r="T26" s="31">
        <v>864.02</v>
      </c>
      <c r="U26" s="31">
        <v>1323.14</v>
      </c>
      <c r="V26" s="31">
        <v>1202.47</v>
      </c>
    </row>
    <row r="27" spans="1:22">
      <c r="A27" s="76">
        <v>2006</v>
      </c>
      <c r="B27" s="31">
        <v>7.23</v>
      </c>
      <c r="C27" s="31">
        <v>33.93</v>
      </c>
      <c r="D27" s="31">
        <v>32.049999999999997</v>
      </c>
      <c r="E27" s="31">
        <v>116.47</v>
      </c>
      <c r="F27" s="31">
        <v>22.52</v>
      </c>
      <c r="G27" s="31">
        <v>98.15</v>
      </c>
      <c r="H27" s="31">
        <v>5.35</v>
      </c>
      <c r="I27" s="31">
        <v>22.71</v>
      </c>
      <c r="J27" s="31">
        <v>8.6199999999999992</v>
      </c>
      <c r="K27" s="31">
        <v>41.67</v>
      </c>
      <c r="L27" s="16">
        <v>2006</v>
      </c>
      <c r="M27" s="31">
        <v>437.31</v>
      </c>
      <c r="N27" s="31">
        <v>476.82</v>
      </c>
      <c r="O27" s="31">
        <v>1636.71</v>
      </c>
      <c r="P27" s="31">
        <v>1483.4</v>
      </c>
      <c r="Q27" s="31">
        <v>1401.42</v>
      </c>
      <c r="R27" s="31">
        <v>1039.44</v>
      </c>
      <c r="S27" s="31">
        <v>650.16</v>
      </c>
      <c r="T27" s="31">
        <v>888.9</v>
      </c>
      <c r="U27" s="31">
        <v>1295.8</v>
      </c>
      <c r="V27" s="31">
        <v>1211.31</v>
      </c>
    </row>
    <row r="28" spans="1:22">
      <c r="A28" s="76">
        <v>2007</v>
      </c>
      <c r="B28" s="31">
        <v>7.32</v>
      </c>
      <c r="C28" s="31">
        <v>33.75</v>
      </c>
      <c r="D28" s="31">
        <v>34.090000000000003</v>
      </c>
      <c r="E28" s="31">
        <v>123.11</v>
      </c>
      <c r="F28" s="31">
        <v>23.52</v>
      </c>
      <c r="G28" s="31">
        <v>107.21</v>
      </c>
      <c r="H28" s="31">
        <v>5.15</v>
      </c>
      <c r="I28" s="31">
        <v>25.88</v>
      </c>
      <c r="J28" s="31">
        <v>9.61</v>
      </c>
      <c r="K28" s="31">
        <v>43.26</v>
      </c>
      <c r="L28" s="16">
        <v>2007</v>
      </c>
      <c r="M28" s="31">
        <v>431.33</v>
      </c>
      <c r="N28" s="31">
        <v>482.37</v>
      </c>
      <c r="O28" s="31">
        <v>1585.93</v>
      </c>
      <c r="P28" s="31">
        <v>1505.56</v>
      </c>
      <c r="Q28" s="31">
        <v>1254.57</v>
      </c>
      <c r="R28" s="31">
        <v>973.25</v>
      </c>
      <c r="S28" s="31">
        <v>662.69</v>
      </c>
      <c r="T28" s="31">
        <v>893.67</v>
      </c>
      <c r="U28" s="31">
        <v>1254.56</v>
      </c>
      <c r="V28" s="31">
        <v>1201.57</v>
      </c>
    </row>
    <row r="29" spans="1:22">
      <c r="A29" s="76">
        <v>2008</v>
      </c>
      <c r="B29" s="31">
        <v>7.59</v>
      </c>
      <c r="C29" s="31">
        <v>33.950000000000003</v>
      </c>
      <c r="D29" s="31">
        <v>35.03</v>
      </c>
      <c r="E29" s="31">
        <v>130.38</v>
      </c>
      <c r="F29" s="31">
        <v>17.02</v>
      </c>
      <c r="G29" s="31">
        <v>106.1</v>
      </c>
      <c r="H29" s="31">
        <v>5.8</v>
      </c>
      <c r="I29" s="31">
        <v>29.24</v>
      </c>
      <c r="J29" s="31">
        <v>10.68</v>
      </c>
      <c r="K29" s="31">
        <v>46.46</v>
      </c>
      <c r="L29" s="16">
        <v>2008</v>
      </c>
      <c r="M29" s="31">
        <v>425.14</v>
      </c>
      <c r="N29" s="31">
        <v>482.95</v>
      </c>
      <c r="O29" s="31">
        <v>1532.89</v>
      </c>
      <c r="P29" s="31">
        <v>1492.88</v>
      </c>
      <c r="Q29" s="31">
        <v>1216.33</v>
      </c>
      <c r="R29" s="31">
        <v>982.4</v>
      </c>
      <c r="S29" s="31">
        <v>684.42</v>
      </c>
      <c r="T29" s="31">
        <v>904.64</v>
      </c>
      <c r="U29" s="31">
        <v>1233.49</v>
      </c>
      <c r="V29" s="31">
        <v>1206.03</v>
      </c>
    </row>
    <row r="30" spans="1:22">
      <c r="A30" s="76">
        <v>2009</v>
      </c>
      <c r="B30" s="31">
        <v>7.69</v>
      </c>
      <c r="C30" s="31">
        <v>34.31</v>
      </c>
      <c r="D30" s="31">
        <v>36.799999999999997</v>
      </c>
      <c r="E30" s="31">
        <v>134.09</v>
      </c>
      <c r="F30" s="31">
        <v>17.66</v>
      </c>
      <c r="G30" s="31">
        <v>116.73</v>
      </c>
      <c r="H30" s="31">
        <v>5.2</v>
      </c>
      <c r="I30" s="31">
        <v>32.11</v>
      </c>
      <c r="J30" s="31">
        <v>11.41</v>
      </c>
      <c r="K30" s="31">
        <v>49.06</v>
      </c>
      <c r="L30" s="16">
        <v>2009</v>
      </c>
      <c r="M30" s="31">
        <v>416.29</v>
      </c>
      <c r="N30" s="31">
        <v>476.85</v>
      </c>
      <c r="O30" s="31">
        <v>1480.88</v>
      </c>
      <c r="P30" s="31">
        <v>1480.17</v>
      </c>
      <c r="Q30" s="31">
        <v>1189.02</v>
      </c>
      <c r="R30" s="31">
        <v>1101.42</v>
      </c>
      <c r="S30" s="31">
        <v>662.56</v>
      </c>
      <c r="T30" s="31">
        <v>920.91</v>
      </c>
      <c r="U30" s="31">
        <v>1199.69</v>
      </c>
      <c r="V30" s="31">
        <v>1194.1199999999999</v>
      </c>
    </row>
    <row r="31" spans="1:22">
      <c r="A31" s="76">
        <v>2010</v>
      </c>
      <c r="B31" s="31">
        <v>7.57</v>
      </c>
      <c r="C31" s="31">
        <v>35.44</v>
      </c>
      <c r="D31" s="31">
        <v>36.74</v>
      </c>
      <c r="E31" s="31">
        <v>133.79</v>
      </c>
      <c r="F31" s="31">
        <v>17.29</v>
      </c>
      <c r="G31" s="31">
        <v>115.9</v>
      </c>
      <c r="H31" s="31">
        <v>5.64</v>
      </c>
      <c r="I31" s="31">
        <v>32.590000000000003</v>
      </c>
      <c r="J31" s="31">
        <v>11.28</v>
      </c>
      <c r="K31" s="31">
        <v>52.72</v>
      </c>
      <c r="L31" s="16">
        <v>2010</v>
      </c>
      <c r="M31" s="31">
        <v>410.26</v>
      </c>
      <c r="N31" s="31">
        <v>475.74</v>
      </c>
      <c r="O31" s="31">
        <v>1439.92</v>
      </c>
      <c r="P31" s="31">
        <v>1471.48</v>
      </c>
      <c r="Q31" s="31">
        <v>1138.31</v>
      </c>
      <c r="R31" s="31">
        <v>1086.27</v>
      </c>
      <c r="S31" s="31">
        <v>641.08000000000004</v>
      </c>
      <c r="T31" s="31">
        <v>937.82</v>
      </c>
      <c r="U31" s="31">
        <v>1166.3599999999999</v>
      </c>
      <c r="V31" s="31">
        <v>1197.78</v>
      </c>
    </row>
  </sheetData>
  <mergeCells count="10">
    <mergeCell ref="O5:P5"/>
    <mergeCell ref="Q5:R5"/>
    <mergeCell ref="S5:T5"/>
    <mergeCell ref="U5:V5"/>
    <mergeCell ref="B5:C5"/>
    <mergeCell ref="D5:E5"/>
    <mergeCell ref="F5:G5"/>
    <mergeCell ref="H5:I5"/>
    <mergeCell ref="J5:K5"/>
    <mergeCell ref="M5:N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p.1</vt:lpstr>
      <vt:lpstr>p.a</vt:lpstr>
      <vt:lpstr>p.2</vt:lpstr>
      <vt:lpstr>p.3</vt:lpstr>
      <vt:lpstr>1.2</vt:lpstr>
      <vt:lpstr>1.10 </vt:lpstr>
      <vt:lpstr>1.5</vt:lpstr>
      <vt:lpstr>1.13</vt:lpstr>
      <vt:lpstr>1.8</vt:lpstr>
      <vt:lpstr>1.3</vt:lpstr>
      <vt:lpstr>1.11</vt:lpstr>
      <vt:lpstr> 1.19 </vt:lpstr>
      <vt:lpstr>1.20 </vt:lpstr>
      <vt:lpstr>2.2</vt:lpstr>
      <vt:lpstr>2.4</vt:lpstr>
      <vt:lpstr>2.14</vt:lpstr>
      <vt:lpstr>3.1</vt:lpstr>
      <vt:lpstr>3.3</vt:lpstr>
      <vt:lpstr>3.11</vt:lpstr>
      <vt:lpstr>3.12</vt:lpstr>
      <vt:lpstr>3.13</vt:lpstr>
      <vt:lpstr>3.7</vt:lpstr>
      <vt:lpstr>4.2</vt:lpstr>
      <vt:lpstr>4.7</vt:lpstr>
      <vt:lpstr>4.c</vt:lpstr>
      <vt:lpstr>5.1</vt:lpstr>
      <vt:lpstr>5.3</vt:lpstr>
      <vt:lpstr>5.7</vt:lpstr>
      <vt:lpstr>5.8</vt:lpstr>
      <vt:lpstr>5.9</vt:lpstr>
      <vt:lpstr>6.2</vt:lpstr>
      <vt:lpstr>6.5</vt:lpstr>
      <vt:lpstr>6.f</vt:lpstr>
      <vt:lpstr>6.g</vt:lpstr>
      <vt:lpstr>7.1</vt:lpstr>
      <vt:lpstr>7.4</vt:lpstr>
      <vt:lpstr>7.12</vt:lpstr>
      <vt:lpstr>7.14</vt:lpstr>
      <vt:lpstr>7.16</vt:lpstr>
      <vt:lpstr>7.21</vt:lpstr>
      <vt:lpstr>7.22</vt:lpstr>
      <vt:lpstr>7.23</vt:lpstr>
      <vt:lpstr>7.24</vt:lpstr>
      <vt:lpstr>8.1</vt:lpstr>
      <vt:lpstr>8.2</vt:lpstr>
      <vt:lpstr>8.7</vt:lpstr>
      <vt:lpstr>8.10</vt:lpstr>
      <vt:lpstr>8.13</vt:lpstr>
      <vt:lpstr>8.17</vt:lpstr>
      <vt:lpstr>8.22 </vt:lpstr>
      <vt:lpstr>8.25</vt:lpstr>
      <vt:lpstr>10.1</vt:lpstr>
      <vt:lpstr>10.a</vt:lpstr>
      <vt:lpstr>10.10</vt:lpstr>
      <vt:lpstr>11.5</vt:lpstr>
      <vt:lpstr>11.7</vt:lpstr>
      <vt:lpstr>11.9</vt:lpstr>
      <vt:lpstr>11.19</vt:lpstr>
      <vt:lpstr>11.29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severson</cp:lastModifiedBy>
  <dcterms:created xsi:type="dcterms:W3CDTF">2011-06-15T19:18:31Z</dcterms:created>
  <dcterms:modified xsi:type="dcterms:W3CDTF">2012-10-01T14:50:15Z</dcterms:modified>
</cp:coreProperties>
</file>